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C:\Users\user1\Bunyip Tours Dropbox\Reservations &amp; Accounts\Rates\1. Go West Rates\2024-25 rates GWT\Mail merge\V4 YV &amp; Puffing Billy update\30%\"/>
    </mc:Choice>
  </mc:AlternateContent>
  <xr:revisionPtr revIDLastSave="0" documentId="13_ncr:1_{D04EDB77-9B73-404C-8B59-145E96E63219}" xr6:coauthVersionLast="47" xr6:coauthVersionMax="47" xr10:uidLastSave="{00000000-0000-0000-0000-000000000000}"/>
  <bookViews>
    <workbookView xWindow="-120" yWindow="-120" windowWidth="29040" windowHeight="15720" tabRatio="715" activeTab="1" xr2:uid="{00000000-000D-0000-FFFF-FFFF00000000}"/>
  </bookViews>
  <sheets>
    <sheet name="Company Details" sheetId="13" r:id="rId1"/>
    <sheet name=" Day Tours " sheetId="9" r:id="rId2"/>
    <sheet name="Terms &amp; Conditions" sheetId="14" r:id="rId3"/>
    <sheet name="Comm rate" sheetId="12" state="veryHidden" r:id="rId4"/>
  </sheets>
  <definedNames>
    <definedName name="_Hlk484003543" localSheetId="1">' Day Tours '!$M$23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9" i="9" l="1"/>
  <c r="D29" i="9"/>
  <c r="F29" i="9" s="1"/>
  <c r="E28" i="9"/>
  <c r="D28" i="9"/>
  <c r="F28" i="9" s="1"/>
  <c r="D23" i="9"/>
  <c r="F23" i="9" s="1"/>
  <c r="D21" i="9"/>
  <c r="F21" i="9" s="1"/>
  <c r="C19" i="9"/>
  <c r="D19" i="9" s="1"/>
  <c r="D18" i="9"/>
  <c r="F18" i="9" s="1"/>
  <c r="D16" i="9"/>
  <c r="F16" i="9" s="1"/>
  <c r="C14" i="9"/>
  <c r="D14" i="9" s="1"/>
  <c r="C13" i="9"/>
  <c r="D13" i="9" s="1"/>
  <c r="D12" i="9"/>
  <c r="F12" i="9" s="1"/>
  <c r="D10" i="9"/>
  <c r="F10" i="9" s="1"/>
  <c r="D8" i="9"/>
  <c r="F8" i="9" s="1"/>
  <c r="D7" i="9"/>
  <c r="F7" i="9" s="1"/>
  <c r="B4" i="13"/>
  <c r="B3" i="13"/>
  <c r="A1" i="9"/>
  <c r="F25" i="9"/>
  <c r="E25" i="9"/>
  <c r="E23" i="9"/>
  <c r="E21" i="9"/>
  <c r="E18" i="9"/>
  <c r="E16" i="9"/>
  <c r="E12" i="9"/>
  <c r="E10" i="9"/>
  <c r="E8" i="9"/>
  <c r="E7" i="9"/>
  <c r="F26" i="9" l="1"/>
  <c r="E26" i="9"/>
  <c r="E19" i="9"/>
  <c r="F19" i="9" l="1"/>
  <c r="E13" i="9"/>
  <c r="F14" i="9"/>
  <c r="E14" i="9"/>
  <c r="F13" i="9"/>
</calcChain>
</file>

<file path=xl/sharedStrings.xml><?xml version="1.0" encoding="utf-8"?>
<sst xmlns="http://schemas.openxmlformats.org/spreadsheetml/2006/main" count="236" uniqueCount="179">
  <si>
    <t>Tour Name</t>
  </si>
  <si>
    <t>Daily</t>
  </si>
  <si>
    <t>Illness or Absenteeism</t>
  </si>
  <si>
    <t>Travel Insurance</t>
  </si>
  <si>
    <t>Dietary requirements</t>
  </si>
  <si>
    <t>Cancellation Policy</t>
  </si>
  <si>
    <t>Operation of tours</t>
  </si>
  <si>
    <t>Address:</t>
  </si>
  <si>
    <t>Phone:</t>
  </si>
  <si>
    <t>Email:</t>
  </si>
  <si>
    <t>Website:</t>
  </si>
  <si>
    <t>ABN:</t>
  </si>
  <si>
    <t>Contact Details</t>
  </si>
  <si>
    <t>Reservations:</t>
  </si>
  <si>
    <t>Accounts:</t>
  </si>
  <si>
    <t>Sales and Marketing:</t>
  </si>
  <si>
    <t>Group/Charter Bookings:</t>
  </si>
  <si>
    <t>Bank:</t>
  </si>
  <si>
    <t>BSB#:</t>
  </si>
  <si>
    <t>Account #:</t>
  </si>
  <si>
    <t>Supplier Name:</t>
  </si>
  <si>
    <t>Branch:</t>
  </si>
  <si>
    <t>Account Name:</t>
  </si>
  <si>
    <t>Tour Code</t>
  </si>
  <si>
    <t>Appropriate clothing for all weather conditions, snacks and water bottle</t>
  </si>
  <si>
    <t>Our Vehicles</t>
  </si>
  <si>
    <t>Luggage Restriction</t>
  </si>
  <si>
    <t xml:space="preserve">Fares
</t>
  </si>
  <si>
    <t xml:space="preserve">Child Policy
</t>
  </si>
  <si>
    <t>8pm - 9pm</t>
  </si>
  <si>
    <t>Tour Details &amp; conditions</t>
  </si>
  <si>
    <t>Agent Details</t>
  </si>
  <si>
    <t>Agent Name:</t>
  </si>
  <si>
    <t>Date Issued:</t>
  </si>
  <si>
    <t>25th December - Christmas Day</t>
  </si>
  <si>
    <t>Meals other than as stated</t>
  </si>
  <si>
    <t>Guest reconfirmation</t>
  </si>
  <si>
    <t xml:space="preserve">                                                               TERMS &amp; CONDITIONS</t>
    <phoneticPr fontId="0" type="noConversion"/>
  </si>
  <si>
    <t>Client/Guest Feedback:</t>
  </si>
  <si>
    <t>Go West Tours</t>
  </si>
  <si>
    <t>(03) 9485 5290</t>
  </si>
  <si>
    <t>info@gowest.com.au</t>
  </si>
  <si>
    <t>15 092 629 840</t>
  </si>
  <si>
    <t>terry@gowest.com.au</t>
  </si>
  <si>
    <t>bookings@gowest.com.au</t>
  </si>
  <si>
    <t>accounts@gowest.com.au</t>
  </si>
  <si>
    <t>groups@gowest.com.au</t>
  </si>
  <si>
    <t>feedback@gowest.com.au</t>
  </si>
  <si>
    <t>Go West Tours (Vic) Pty Ltd</t>
  </si>
  <si>
    <t>www.gowest.com.au</t>
  </si>
  <si>
    <t>Go West Tours reserves the right to alter fares, inclusions, vehicles, use other accredited tour operators during peak season and may cancel tours in unforeseen circumstances</t>
  </si>
  <si>
    <t>GOR</t>
  </si>
  <si>
    <t>Great Ocean Road Small Group Eco tour</t>
  </si>
  <si>
    <t>7.00am - 8.00am</t>
  </si>
  <si>
    <t>Tour returns seasonally between 9pm - midnight</t>
  </si>
  <si>
    <t>Phillip Island Penguin Parade Small Group Eco tour</t>
  </si>
  <si>
    <t>PI</t>
  </si>
  <si>
    <t>WP</t>
  </si>
  <si>
    <t>Please contact Go West Tours on (03) 9485 5290 24-48 hours prior to departure to confirm departure details.</t>
  </si>
  <si>
    <t>Yarra Valley Gourmet tour</t>
  </si>
  <si>
    <t>YVG</t>
  </si>
  <si>
    <t>5.00pm</t>
  </si>
  <si>
    <t>Grampians National Park day tour</t>
  </si>
  <si>
    <t>GRA</t>
  </si>
  <si>
    <t>Great Ocean Road Sunset Tour</t>
  </si>
  <si>
    <t>Wilson's Promontory National Park Tour</t>
  </si>
  <si>
    <t>Appropriate clothing for all weather conditions we recommend warm clothes &amp; rain jacket in the winter months as it can get chilly on the Island when waiting for the penguin arrival. Snacks &amp; water bottle</t>
  </si>
  <si>
    <t>All fares are quoted in Australian Dollars (AUD) and are inclusive of all taxes &amp; surcharges</t>
  </si>
  <si>
    <t>SUNSET</t>
  </si>
  <si>
    <t>Monday, Wednesday, Friday, Saturday</t>
  </si>
  <si>
    <t>8.00am - 9.00am</t>
  </si>
  <si>
    <t>Go West Tours reserves the right to alter fares &amp; itineraries due to unforeseen circumstances</t>
  </si>
  <si>
    <t>Please advise clients to bring appropriate clothing for all weather conditions and to wear sensible shoes. We also recommend that they bring sunscreen, water bottle and a hat</t>
  </si>
  <si>
    <t>Please contact Go West Tours on (03) 9485 5290 24-48 hours prior to departure to confirm departure details. Due to the physical nature of this tour, we recommend a minimum age of 12 years but do enforce an age restriction.</t>
  </si>
  <si>
    <t>PI-PP</t>
  </si>
  <si>
    <t>PI-UND</t>
  </si>
  <si>
    <t>GROSS RATES (Incl. GST)</t>
  </si>
  <si>
    <t>NETT RATES (Incl. GST)</t>
  </si>
  <si>
    <t>Appropriate footwear &amp; clothing for walking, snacks and water bottle.</t>
  </si>
  <si>
    <t>CITY</t>
  </si>
  <si>
    <t>Please note this is a vehicle based city sights tour. Please contact Go West Tours on (03) 9485 5290 24-48 hours prior to departure to confirm departure details.</t>
  </si>
  <si>
    <t>Please contact Go West Tours on (03) 9485 5290 24-48 hours prior to departure to confirm departure details. Due to the physical nature of this tour, we recommend a minimum age of 12 years but we do enforce an age restriction.</t>
  </si>
  <si>
    <t>Our tours are conducted in modern air-conditioned vehicles (ranging in size from 12-24 seats).</t>
  </si>
  <si>
    <t>Melbourne City Discovery tour</t>
  </si>
  <si>
    <t>Operator</t>
  </si>
  <si>
    <t>10/167 Beavers Road, Northcote VIC 3070</t>
  </si>
  <si>
    <t>ANZ Bank</t>
  </si>
  <si>
    <t>Elsternwick</t>
  </si>
  <si>
    <t>013-304</t>
  </si>
  <si>
    <t>Adult</t>
  </si>
  <si>
    <t>Child</t>
  </si>
  <si>
    <t>Minimum no. for guaranteed departure</t>
  </si>
  <si>
    <t>Maximum Group size</t>
  </si>
  <si>
    <t>Departure Days</t>
  </si>
  <si>
    <t>Departure time (pickups between)</t>
  </si>
  <si>
    <t>Return Time</t>
  </si>
  <si>
    <t>Block Out dates</t>
  </si>
  <si>
    <t>Inclusions</t>
  </si>
  <si>
    <t>Exclusions</t>
  </si>
  <si>
    <t>Important Information / Special Conditions</t>
  </si>
  <si>
    <t>What To Bring</t>
  </si>
  <si>
    <t>Bank Account Details</t>
  </si>
  <si>
    <t>Penguins Express tour</t>
  </si>
  <si>
    <t>PIEX</t>
  </si>
  <si>
    <t>PIEX-PP</t>
  </si>
  <si>
    <r>
      <t xml:space="preserve">All vehicle transfers </t>
    </r>
    <r>
      <rPr>
        <b/>
        <sz val="9"/>
        <rFont val="Arial"/>
        <family val="2"/>
      </rPr>
      <t>from single departure location</t>
    </r>
    <r>
      <rPr>
        <sz val="9"/>
        <rFont val="Arial"/>
        <family val="2"/>
      </rPr>
      <t xml:space="preserve"> with tour commentary. Nobbies &amp; Seal Rocks. Standard entry with guide accompaniment at Penguin Parade. Friendly and informative tour guide. Complimentary onboard Wi-Fi.</t>
    </r>
  </si>
  <si>
    <t>Maximum group booking size</t>
  </si>
  <si>
    <r>
      <t xml:space="preserve">We reserve the right to decline groups larger than 15 guests joining our seat-in-coach (SIC) services. As our tours operate with a maximum group size of 24 guests, it has been our experience that when large groups join in a tour with other SIC guests, the dynamic of the group is frequently negatively affected. We therefore suggest that any groups larger than 15 consider arranging a private touring experience, which we are also able to facilitate. For quotes on private group touring, please contact us via </t>
    </r>
    <r>
      <rPr>
        <u/>
        <sz val="10"/>
        <color rgb="FF3366FF"/>
        <rFont val="Calibri"/>
        <family val="2"/>
        <scheme val="minor"/>
      </rPr>
      <t xml:space="preserve">groups@gowest.com.au </t>
    </r>
  </si>
  <si>
    <t>In the event of withdrawal from a tour after the commencement for any reason no refund will be issued</t>
  </si>
  <si>
    <t>No-shows (absenteeism) attract the same terms as a cancellation made within 24 hours of the tour's departure</t>
  </si>
  <si>
    <t>We strongly recommend that guests contact Go West Tours 24-48 hours in advance of their tour date to reconfirm their pick up location &amp; time. Reconfirmation contact number is (03) 9485 5290</t>
  </si>
  <si>
    <t>8:30pm-9:30pm</t>
  </si>
  <si>
    <r>
      <t>Upgraded "Penguins Plus" viewing at Penguin Parade - Exclusive viewing area with maximum capacity o</t>
    </r>
    <r>
      <rPr>
        <sz val="9"/>
        <color theme="1"/>
        <rFont val="Arial"/>
        <family val="2"/>
      </rPr>
      <t xml:space="preserve">f </t>
    </r>
    <r>
      <rPr>
        <b/>
        <sz val="9"/>
        <color theme="1"/>
        <rFont val="Arial"/>
        <family val="2"/>
      </rPr>
      <t>200</t>
    </r>
    <r>
      <rPr>
        <sz val="9"/>
        <rFont val="Arial"/>
        <family val="2"/>
      </rPr>
      <t xml:space="preserve"> guests.</t>
    </r>
  </si>
  <si>
    <r>
      <t xml:space="preserve">Upgraded "Penguins Plus Underground" (maximum capacity of </t>
    </r>
    <r>
      <rPr>
        <b/>
        <sz val="9"/>
        <rFont val="Arial"/>
        <family val="2"/>
      </rPr>
      <t>60</t>
    </r>
    <r>
      <rPr>
        <sz val="9"/>
        <rFont val="Arial"/>
        <family val="2"/>
      </rPr>
      <t xml:space="preserve"> guests)  viewing at Penguin Parade - Enjoy up-close viewing of the Little Penguins in their natural habitat through an underground viewing window, with the comfort &amp; convenience of being indoors, undercover and out of the elements.</t>
    </r>
  </si>
  <si>
    <r>
      <t xml:space="preserve">Upgraded "Penguins Plus" viewing at Penguin Parade - Exclusive viewing area with maximum capacity of </t>
    </r>
    <r>
      <rPr>
        <b/>
        <sz val="9"/>
        <rFont val="Arial"/>
        <family val="2"/>
      </rPr>
      <t xml:space="preserve">200 </t>
    </r>
    <r>
      <rPr>
        <sz val="9"/>
        <rFont val="Arial"/>
        <family val="2"/>
      </rPr>
      <t>guests.</t>
    </r>
  </si>
  <si>
    <t>Meals &amp; beverages</t>
  </si>
  <si>
    <r>
      <t xml:space="preserve">This tour picks up from a single departure location, so hotel pickups are </t>
    </r>
    <r>
      <rPr>
        <u/>
        <sz val="9"/>
        <rFont val="Arial"/>
        <family val="2"/>
      </rPr>
      <t>not</t>
    </r>
    <r>
      <rPr>
        <sz val="9"/>
        <rFont val="Arial"/>
        <family val="2"/>
      </rPr>
      <t xml:space="preserve"> included.            Meals &amp; beverages.</t>
    </r>
  </si>
  <si>
    <t>We request that guests only bring small carry bags on our tours that can be held on the lap comfortably throughout the tour if there is insufficient space beneath the seat in front</t>
  </si>
  <si>
    <t>Hotel pickup and transfers with tour commentary. Wine tasting at Balgownie Estate Winery. Gourmet cheese tastings at Coldstream Dairy. G&amp;T Paddle tasting at Four Pillars Gin Distillery. One course restaurant lunch at Rochford Wines. Wine tasting at Rochford Wines. Chocolate tasting at Yarra Valley Chocolaterie. Complimentary onboard Wi-Fi.</t>
  </si>
  <si>
    <t>National &amp; Victorian Public Holidays</t>
  </si>
  <si>
    <t>This is a nature based walking tour. We recommend a medium level of fitness/mobility, appropriate footwear &amp; clothing for walking, snacks and water bottle.</t>
  </si>
  <si>
    <t>Melbourne Magic: City Discovery + Penguin Parade Tour</t>
  </si>
  <si>
    <t>MMCP</t>
  </si>
  <si>
    <t>MMCP-PP</t>
  </si>
  <si>
    <r>
      <t>Penguins Plus Upgrade (</t>
    </r>
    <r>
      <rPr>
        <b/>
        <sz val="10"/>
        <color rgb="FFFF0000"/>
        <rFont val="Arial"/>
        <family val="2"/>
      </rPr>
      <t>$65 extra</t>
    </r>
    <r>
      <rPr>
        <b/>
        <sz val="10"/>
        <rFont val="Arial"/>
        <family val="2"/>
      </rPr>
      <t>)</t>
    </r>
  </si>
  <si>
    <r>
      <t>Underground Viewing Upgrade (</t>
    </r>
    <r>
      <rPr>
        <b/>
        <sz val="10"/>
        <color rgb="FFFF0000"/>
        <rFont val="Arial"/>
        <family val="2"/>
      </rPr>
      <t>$75 extra</t>
    </r>
    <r>
      <rPr>
        <b/>
        <sz val="10"/>
        <rFont val="Arial"/>
        <family val="2"/>
      </rPr>
      <t>)</t>
    </r>
  </si>
  <si>
    <r>
      <rPr>
        <b/>
        <sz val="9"/>
        <color rgb="FF3366FF"/>
        <rFont val="Arial"/>
        <family val="2"/>
      </rPr>
      <t>Seasonal Departure Times:</t>
    </r>
    <r>
      <rPr>
        <sz val="9"/>
        <color rgb="FF0070C0"/>
        <rFont val="Arial"/>
        <family val="2"/>
      </rPr>
      <t xml:space="preserve">                                 </t>
    </r>
    <r>
      <rPr>
        <b/>
        <sz val="9"/>
        <rFont val="Arial"/>
        <family val="2"/>
      </rPr>
      <t>9:00am - 10:00am</t>
    </r>
    <r>
      <rPr>
        <sz val="9"/>
        <rFont val="Arial"/>
        <family val="2"/>
      </rPr>
      <t xml:space="preserve">                           (6th April - 4th October),                  </t>
    </r>
    <r>
      <rPr>
        <b/>
        <sz val="9"/>
        <rFont val="Arial"/>
        <family val="2"/>
      </rPr>
      <t>10:00am - 11:00am</t>
    </r>
    <r>
      <rPr>
        <sz val="9"/>
        <rFont val="Arial"/>
        <family val="2"/>
      </rPr>
      <t xml:space="preserve">                              (1st April - 5th April &amp; 5th October - 31st March)</t>
    </r>
  </si>
  <si>
    <t xml:space="preserve">                                                                                  VALID : 01 April 2025 - 31 March 2026</t>
  </si>
  <si>
    <r>
      <t>All fares are valid for all departures 1</t>
    </r>
    <r>
      <rPr>
        <vertAlign val="superscript"/>
        <sz val="10"/>
        <color theme="1"/>
        <rFont val="Calibri"/>
        <family val="2"/>
        <scheme val="minor"/>
      </rPr>
      <t>st</t>
    </r>
    <r>
      <rPr>
        <sz val="10"/>
        <color theme="1"/>
        <rFont val="Calibri"/>
        <family val="2"/>
        <scheme val="minor"/>
      </rPr>
      <t xml:space="preserve"> April 2025 – 31</t>
    </r>
    <r>
      <rPr>
        <vertAlign val="superscript"/>
        <sz val="10"/>
        <color theme="1"/>
        <rFont val="Calibri"/>
        <family val="2"/>
        <scheme val="minor"/>
      </rPr>
      <t>st</t>
    </r>
    <r>
      <rPr>
        <sz val="10"/>
        <color theme="1"/>
        <rFont val="Calibri"/>
        <family val="2"/>
        <scheme val="minor"/>
      </rPr>
      <t xml:space="preserve"> March 2026</t>
    </r>
  </si>
  <si>
    <t>Accessibility</t>
  </si>
  <si>
    <r>
      <t xml:space="preserve">For further information on accessibility please visit </t>
    </r>
    <r>
      <rPr>
        <u/>
        <sz val="10"/>
        <color rgb="FF3366FF"/>
        <rFont val="Calibri"/>
        <family val="2"/>
        <scheme val="minor"/>
      </rPr>
      <t xml:space="preserve">https://gowest.com.au/accessibility/ </t>
    </r>
  </si>
  <si>
    <t>Should guests attempt to bring prohibited items on board our tour vehicles they may be denied entry and the tour fare may be forfeited</t>
  </si>
  <si>
    <t>Due to the limited storage space on our vehicles, large items such as prams, strollers and oversized luggage are not permitted on board. Please note that for the comfort and safety of all passengers, we reserve the right to refuse any items that we deem too large or that may obstruct the aisle or emergency exits</t>
  </si>
  <si>
    <t>All our vehicles are fitted with upgraded seating which ensures that guest comfort is complemented by significantly improved visibility when compared with similar vehicles fitted with standard seating</t>
  </si>
  <si>
    <t>Go West Tours will not be held responsible for any guest missing their booked tour due to conflicting departure information being provided to the guest by any other party</t>
  </si>
  <si>
    <t>Go West Tours strongly recommends all clients carry travel insurance to cover any unforeseen circumstances. (e.g. cancellation and curtailment expenses, loss of luggage etc.)</t>
  </si>
  <si>
    <t>Please advise of any dietary requirements at time of booking. Most dietary requirements can be catered for where meals are provided on tours, but this must be requested at time of booking to ensure availability</t>
  </si>
  <si>
    <t>Personal belongings brought on tour are carried at the traveller's own risk. Go West Tours will not be held responsible for the loss of or damage to any personal items</t>
  </si>
  <si>
    <t>Government regulations prohibit smoking inside tourist vehicles within Australia and New Zealand. Smoking is restricted to appropriate comfort stops made en-route</t>
  </si>
  <si>
    <t>The client is responsible to have a valid passport and all visas, permits and certificates required for your selected tour as well as any necessary vaccinations and to comply with all applicable laws</t>
  </si>
  <si>
    <t>Where the passenger occupies a seat fitted with a safety belt, neither the operator or service providers, agents or co-operating organisations shall be liable for any illness, injury or death or any loss or damages or claims whatsoever arising from any accident or incident, if the safety belt is not being worn at the time of the accident or incident</t>
  </si>
  <si>
    <t>The client is responsible for all travel arrangements and costs to/from point of commencement/conclusion of the tour</t>
  </si>
  <si>
    <t>Our touring vehicles do not have storage space for wheelchairs, and therefore, we regret that we cannot accommodate wheelchairs (including collapsible) or other bulky mobility aids (walking frames, scooters) on our tours at this time</t>
  </si>
  <si>
    <t>Go West Tours must be advised of any medical conditions or physical disability requiring special attention before the tour. Failing to advise us, may result in us refusing to accept the booking. We may also refuse travel if we feel that the tour chosen is not suitable without a suitably qualified companion. Go West Tours will try to help with the special requirements but cannot guarantee to do so, either on our own or our suppliers’ (such as accommodations, restaurants and excursions) behalf. Many of our tours involve getting on and off coaches, walking tours and other physical activities</t>
  </si>
  <si>
    <t>Tour operation or alterations to itineraries may occur due to road or weather conditions, natural disasters, strikes, public holidays, accommodation availability and/or other factors. The company gives no guarantee as to the exact arrival or departure times of tours as circumstances beyond our control may influence this</t>
  </si>
  <si>
    <t>Guest cancellations within 24 hours of tour departure or failure to take up a tour for any reason will result in 100% forfeiture of the tour fare</t>
  </si>
  <si>
    <r>
      <t xml:space="preserve">We respectfully request our agent partners not to ask us to make an exception for their clients. We consider our cancellation policy very reasonable and </t>
    </r>
    <r>
      <rPr>
        <u/>
        <sz val="10"/>
        <color theme="1"/>
        <rFont val="Calibri"/>
        <family val="2"/>
        <scheme val="minor"/>
      </rPr>
      <t>strongly</t>
    </r>
    <r>
      <rPr>
        <sz val="10"/>
        <color theme="1"/>
        <rFont val="Calibri"/>
        <family val="2"/>
        <scheme val="minor"/>
      </rPr>
      <t xml:space="preserve"> recommend that all guests invest in travel insurance to cover situations which might arise that affect their ability to join a tour. We cannot be expected to forfeit revenue or absorb losses where travellers become unwell or have other issues arise while travelling</t>
    </r>
  </si>
  <si>
    <t>Children 5-8 years: For children aged between 5-8 years, we offer an optional booster seat. This is available by request only and arrangements must be made prior to the tour's departure. Please understand that once requested and placed in the vehicle, the booster seat cannot be removed during the day</t>
  </si>
  <si>
    <t>Children 0-4 years: To ensure our guest’s health &amp; safety, all children aged 4 years and under must be securely fastened in a baby seat. These seats are provided by us at no additional charge. This is a condition of carriage as we strictly prohibit children from sitting on a parent's lap while the tour vehicle is in motion. Parents or guardians bear the responsibility to make sure their child remains seated and properly secured throughout the duration of the tour</t>
  </si>
  <si>
    <t>Children under the age of 16 must be accompanied by a parent or guardian who is at least 16 years or older</t>
  </si>
  <si>
    <t>Children aged between 0-15 years attract child fare prices. All travelling persons must have a separate seat booked &amp; allocated for their use. Should any group arrive with unbooked guests, we reserve the right to deny boarding. In this situation, all fares may be forfeited</t>
  </si>
  <si>
    <t>All services are operated by Go West Tours (Vic) Pty Ltd, ABN 15 092 629 840, trading as Go West Tours</t>
  </si>
  <si>
    <t>Agent:</t>
  </si>
  <si>
    <t>Date sent:</t>
  </si>
  <si>
    <t>Tour abbreviation</t>
  </si>
  <si>
    <t>Nett Rate 
(%)</t>
  </si>
  <si>
    <t>Rates start year:</t>
  </si>
  <si>
    <t>PB</t>
  </si>
  <si>
    <t>1.15pm</t>
  </si>
  <si>
    <t>5:45pm</t>
  </si>
  <si>
    <t>Puffing Billy Steam Train Tour</t>
  </si>
  <si>
    <t>Puffing Billy &amp; Melbourne City Highlights Tour</t>
  </si>
  <si>
    <t>PBC</t>
  </si>
  <si>
    <r>
      <rPr>
        <b/>
        <sz val="9"/>
        <color rgb="FF3366FF"/>
        <rFont val="Arial"/>
        <family val="2"/>
      </rPr>
      <t xml:space="preserve">Seasonal Departure Times:                    </t>
    </r>
    <r>
      <rPr>
        <sz val="9"/>
        <rFont val="Arial"/>
        <family val="2"/>
      </rPr>
      <t xml:space="preserve"> </t>
    </r>
    <r>
      <rPr>
        <b/>
        <sz val="9"/>
        <rFont val="Arial"/>
        <family val="2"/>
      </rPr>
      <t xml:space="preserve">1.45pm </t>
    </r>
    <r>
      <rPr>
        <sz val="9"/>
        <rFont val="Arial"/>
        <family val="2"/>
      </rPr>
      <t xml:space="preserve">                                       (6th April - 4th October), </t>
    </r>
    <r>
      <rPr>
        <b/>
        <sz val="9"/>
        <rFont val="Arial"/>
        <family val="2"/>
      </rPr>
      <t>2.45pm</t>
    </r>
    <r>
      <rPr>
        <sz val="9"/>
        <rFont val="Arial"/>
        <family val="2"/>
      </rPr>
      <t xml:space="preserve">                                         (1st April - 5th April &amp; 5th October - 31st March)                from the </t>
    </r>
    <r>
      <rPr>
        <b/>
        <sz val="9"/>
        <rFont val="Arial"/>
        <family val="2"/>
      </rPr>
      <t>corner of Flinders Street &amp; Market Street</t>
    </r>
    <r>
      <rPr>
        <sz val="9"/>
        <rFont val="Arial"/>
        <family val="2"/>
      </rPr>
      <t xml:space="preserve">  (next to the Immigration Museum)</t>
    </r>
  </si>
  <si>
    <r>
      <rPr>
        <b/>
        <sz val="9"/>
        <color rgb="FF3366FF"/>
        <rFont val="Arial"/>
        <family val="2"/>
      </rPr>
      <t>Seasonal Departure   Times:</t>
    </r>
    <r>
      <rPr>
        <sz val="9"/>
        <color rgb="FF3366FF"/>
        <rFont val="Arial"/>
        <family val="2"/>
      </rPr>
      <t xml:space="preserve">                                    </t>
    </r>
    <r>
      <rPr>
        <b/>
        <sz val="9"/>
        <rFont val="Arial"/>
        <family val="2"/>
      </rPr>
      <t>10.00am-11.00am</t>
    </r>
    <r>
      <rPr>
        <sz val="9"/>
        <rFont val="Arial"/>
        <family val="2"/>
      </rPr>
      <t xml:space="preserve">            (6th April - 4th October),      </t>
    </r>
    <r>
      <rPr>
        <b/>
        <sz val="9"/>
        <rFont val="Arial"/>
        <family val="2"/>
      </rPr>
      <t>11.00am-12.00 noon</t>
    </r>
    <r>
      <rPr>
        <sz val="9"/>
        <rFont val="Arial"/>
        <family val="2"/>
      </rPr>
      <t xml:space="preserve">      (1st April - 5th April &amp; 5th October - 31st March)</t>
    </r>
  </si>
  <si>
    <r>
      <rPr>
        <b/>
        <sz val="9"/>
        <color rgb="FF3366FF"/>
        <rFont val="Arial"/>
        <family val="2"/>
      </rPr>
      <t>Morning</t>
    </r>
    <r>
      <rPr>
        <sz val="9"/>
        <rFont val="Arial"/>
        <family val="2"/>
      </rPr>
      <t xml:space="preserve">:            12.30pm                     (April - September)        &amp; 1.30pm            (October - March)
</t>
    </r>
    <r>
      <rPr>
        <b/>
        <sz val="9"/>
        <color rgb="FF3366FF"/>
        <rFont val="Arial"/>
        <family val="2"/>
      </rPr>
      <t>Afternoon:</t>
    </r>
    <r>
      <rPr>
        <sz val="9"/>
        <rFont val="Arial"/>
        <family val="2"/>
      </rPr>
      <t xml:space="preserve">
5.45pm (year round)</t>
    </r>
  </si>
  <si>
    <r>
      <rPr>
        <b/>
        <sz val="9"/>
        <color rgb="FF3366FF"/>
        <rFont val="Arial"/>
        <family val="2"/>
      </rPr>
      <t xml:space="preserve">Morning Departure (Seasonal):                                    </t>
    </r>
    <r>
      <rPr>
        <sz val="9"/>
        <color theme="1"/>
        <rFont val="Arial"/>
        <family val="2"/>
      </rPr>
      <t xml:space="preserve">   </t>
    </r>
    <r>
      <rPr>
        <b/>
        <sz val="9"/>
        <color theme="1"/>
        <rFont val="Arial"/>
        <family val="2"/>
      </rPr>
      <t xml:space="preserve">9.00am </t>
    </r>
    <r>
      <rPr>
        <sz val="9"/>
        <color theme="1"/>
        <rFont val="Arial"/>
        <family val="2"/>
      </rPr>
      <t xml:space="preserve">                                      (6th April - 4th October),    </t>
    </r>
    <r>
      <rPr>
        <b/>
        <sz val="9"/>
        <color theme="1"/>
        <rFont val="Arial"/>
        <family val="2"/>
      </rPr>
      <t xml:space="preserve">10:00am                         </t>
    </r>
    <r>
      <rPr>
        <sz val="9"/>
        <color theme="1"/>
        <rFont val="Arial"/>
        <family val="2"/>
      </rPr>
      <t xml:space="preserve"> (1st April - 5th April &amp; 5th October - 31st March)   </t>
    </r>
    <r>
      <rPr>
        <b/>
        <sz val="9"/>
        <color theme="1"/>
        <rFont val="Arial"/>
        <family val="2"/>
      </rPr>
      <t xml:space="preserve"> </t>
    </r>
    <r>
      <rPr>
        <sz val="9"/>
        <color theme="1"/>
        <rFont val="Arial"/>
        <family val="2"/>
      </rPr>
      <t xml:space="preserve"> </t>
    </r>
    <r>
      <rPr>
        <sz val="9"/>
        <rFont val="Arial"/>
        <family val="2"/>
      </rPr>
      <t xml:space="preserve">         
</t>
    </r>
    <r>
      <rPr>
        <b/>
        <sz val="9"/>
        <color rgb="FF3366FF"/>
        <rFont val="Arial"/>
        <family val="2"/>
      </rPr>
      <t>Afternoon Departure  (year round):</t>
    </r>
    <r>
      <rPr>
        <sz val="9"/>
        <rFont val="Arial"/>
        <family val="2"/>
      </rPr>
      <t xml:space="preserve">
2.15pm.
Tour departs from the </t>
    </r>
    <r>
      <rPr>
        <b/>
        <sz val="9"/>
        <rFont val="Arial"/>
        <family val="2"/>
      </rPr>
      <t>corner of Flinders Street &amp; Market Street</t>
    </r>
    <r>
      <rPr>
        <sz val="9"/>
        <rFont val="Arial"/>
        <family val="2"/>
      </rPr>
      <t xml:space="preserve"> (next to the Immigration Museum).</t>
    </r>
  </si>
  <si>
    <r>
      <t xml:space="preserve">April             </t>
    </r>
    <r>
      <rPr>
        <sz val="9"/>
        <color theme="1"/>
        <rFont val="Arial"/>
        <family val="2"/>
      </rPr>
      <t>Fridays only</t>
    </r>
    <r>
      <rPr>
        <b/>
        <sz val="9"/>
        <color rgb="FF3366FF"/>
        <rFont val="Arial"/>
        <family val="2"/>
      </rPr>
      <t xml:space="preserve">     May-Aug           </t>
    </r>
    <r>
      <rPr>
        <sz val="9"/>
        <color theme="1"/>
        <rFont val="Arial"/>
        <family val="2"/>
      </rPr>
      <t>No departures</t>
    </r>
    <r>
      <rPr>
        <b/>
        <sz val="9"/>
        <color rgb="FF3366FF"/>
        <rFont val="Arial"/>
        <family val="2"/>
      </rPr>
      <t xml:space="preserve"> Sep-Nov     </t>
    </r>
    <r>
      <rPr>
        <sz val="9"/>
        <color theme="1"/>
        <rFont val="Arial"/>
        <family val="2"/>
      </rPr>
      <t>Fridays only</t>
    </r>
    <r>
      <rPr>
        <b/>
        <sz val="9"/>
        <color rgb="FF3366FF"/>
        <rFont val="Arial"/>
        <family val="2"/>
      </rPr>
      <t xml:space="preserve">     Dec-Mar </t>
    </r>
    <r>
      <rPr>
        <sz val="9"/>
        <color theme="1"/>
        <rFont val="Arial"/>
        <family val="2"/>
      </rPr>
      <t>Tuesdays &amp; Fridays</t>
    </r>
  </si>
  <si>
    <r>
      <rPr>
        <b/>
        <sz val="9"/>
        <color rgb="FF3366FF"/>
        <rFont val="Arial"/>
        <family val="2"/>
      </rPr>
      <t xml:space="preserve">Seasonal Departure   Times:                                    </t>
    </r>
    <r>
      <rPr>
        <sz val="9"/>
        <color theme="1"/>
        <rFont val="Arial"/>
        <family val="2"/>
      </rPr>
      <t xml:space="preserve">   </t>
    </r>
    <r>
      <rPr>
        <b/>
        <sz val="9"/>
        <color theme="1"/>
        <rFont val="Arial"/>
        <family val="2"/>
      </rPr>
      <t xml:space="preserve">9.00am </t>
    </r>
    <r>
      <rPr>
        <sz val="9"/>
        <color theme="1"/>
        <rFont val="Arial"/>
        <family val="2"/>
      </rPr>
      <t xml:space="preserve">                                   (6th April - 4th October),    </t>
    </r>
    <r>
      <rPr>
        <b/>
        <sz val="9"/>
        <color theme="1"/>
        <rFont val="Arial"/>
        <family val="2"/>
      </rPr>
      <t xml:space="preserve">10:00am                       </t>
    </r>
    <r>
      <rPr>
        <sz val="9"/>
        <color theme="1"/>
        <rFont val="Arial"/>
        <family val="2"/>
      </rPr>
      <t xml:space="preserve"> (1st April - 5th April &amp; 5th October - 31st March)   </t>
    </r>
    <r>
      <rPr>
        <b/>
        <sz val="9"/>
        <color theme="1"/>
        <rFont val="Arial"/>
        <family val="2"/>
      </rPr>
      <t xml:space="preserve"> </t>
    </r>
    <r>
      <rPr>
        <sz val="9"/>
        <color theme="1"/>
        <rFont val="Arial"/>
        <family val="2"/>
      </rPr>
      <t xml:space="preserve"> </t>
    </r>
    <r>
      <rPr>
        <sz val="9"/>
        <rFont val="Arial"/>
        <family val="2"/>
      </rPr>
      <t xml:space="preserve">         from the </t>
    </r>
    <r>
      <rPr>
        <b/>
        <sz val="9"/>
        <rFont val="Arial"/>
        <family val="2"/>
      </rPr>
      <t>corner of Flinders Street &amp; Market Street</t>
    </r>
    <r>
      <rPr>
        <sz val="9"/>
        <rFont val="Arial"/>
        <family val="2"/>
      </rPr>
      <t xml:space="preserve"> (next to the Immigration Museum)</t>
    </r>
  </si>
  <si>
    <t>This tour picks up from a single departure location, so hotel pickups are not included. Meals &amp; beverages.</t>
  </si>
  <si>
    <t>Hotel pickup and all transfers in air-conditioned comfort. 
Includes one-way journey on the historic Puffing Billy Steam Train. Time to explore the Lakeside visitors centre.
Friendly &amp; experienced guide providing informative commentary. Complimentary onboard Wi-Fi.</t>
  </si>
  <si>
    <r>
      <t xml:space="preserve">Hotel pickup and all transfers with tour commentary. </t>
    </r>
    <r>
      <rPr>
        <b/>
        <sz val="9"/>
        <color theme="1"/>
        <rFont val="Arial"/>
        <family val="2"/>
      </rPr>
      <t>Informative historic photographs presentation accessible via QR code on tour.</t>
    </r>
    <r>
      <rPr>
        <sz val="9"/>
        <color theme="1"/>
        <rFont val="Arial"/>
        <family val="2"/>
      </rPr>
      <t xml:space="preserve"> Morning tea, coffee &amp; cake. Scenic drive along the Great Ocean Road. Rainforest tour in the Great Otway National Park Rainforest. The iconic rock formations of the Port Campbell National Park - 12 Apostles, Loch Ard Gorge &amp; Gibson Steps.Complimentary onboard Wi-Fi.</t>
    </r>
  </si>
  <si>
    <r>
      <t xml:space="preserve">Hotel pickup and all transfers with tour commentary. </t>
    </r>
    <r>
      <rPr>
        <b/>
        <sz val="9"/>
        <color theme="1"/>
        <rFont val="Arial"/>
        <family val="2"/>
      </rPr>
      <t>Informative historic photographs presentation accessible via QR code on tour.</t>
    </r>
    <r>
      <rPr>
        <sz val="9"/>
        <color theme="1"/>
        <rFont val="Arial"/>
        <family val="2"/>
      </rPr>
      <t xml:space="preserve"> Scenic drive along the Great Ocean Road. The iconic rock formations of the Port Campbell National Park. Arrive at the famous 12 Apostles in time to enjoy a memorable sunset. Complimentary onboard Wi-Fi.</t>
    </r>
  </si>
  <si>
    <r>
      <t>Hotel pickup and all transfers with tour commentary.</t>
    </r>
    <r>
      <rPr>
        <b/>
        <sz val="9"/>
        <color theme="1"/>
        <rFont val="Arial"/>
        <family val="2"/>
      </rPr>
      <t xml:space="preserve"> Informative historic photographs presentation accessible via QR code on tour.</t>
    </r>
    <r>
      <rPr>
        <sz val="9"/>
        <color theme="1"/>
        <rFont val="Arial"/>
        <family val="2"/>
      </rPr>
      <t xml:space="preserve"> Morning tea at Eureka Stockade memorial in Ballarat, Silverband Falls, lunch break (own expense) in Grampians township of Halls Gap, Grand Canyon walk, Reeds Lookout, MacKenzie Falls, Boroka Lookout.</t>
    </r>
  </si>
  <si>
    <r>
      <t xml:space="preserve">Hotel pickup and all transfers with tour commentary. </t>
    </r>
    <r>
      <rPr>
        <b/>
        <sz val="9"/>
        <color theme="1"/>
        <rFont val="Arial"/>
        <family val="2"/>
      </rPr>
      <t>Informative historic photographs presentation accessible via QR code on tour.</t>
    </r>
    <r>
      <rPr>
        <sz val="9"/>
        <color theme="1"/>
        <rFont val="Arial"/>
        <family val="2"/>
      </rPr>
      <t xml:space="preserve"> Visit Brighton Beach bathing boxes. Guided tour of the exhibits at Moonlit Sanctuary Wildlife Conservation Park. Nobbies &amp; Seal Rocks. Standard entry with guide accompaniment at Penguin Parade. Complimentary onboard Wi-Fi.</t>
    </r>
  </si>
  <si>
    <r>
      <t xml:space="preserve">Vehicle-based city sights tour with all transfers in air-conditioned comfort. </t>
    </r>
    <r>
      <rPr>
        <b/>
        <sz val="9"/>
        <color theme="1"/>
        <rFont val="Arial"/>
        <family val="2"/>
      </rPr>
      <t>Informative historic photographs presentation accessible via QR code on tour.</t>
    </r>
    <r>
      <rPr>
        <sz val="9"/>
        <color theme="1"/>
        <rFont val="Arial"/>
        <family val="2"/>
      </rPr>
      <t xml:space="preserve"> Friendly &amp; experienced guide providing informative commentary. Complimentary onboard Wi-Fi.</t>
    </r>
  </si>
  <si>
    <r>
      <t xml:space="preserve">Hotel pickup and all transfers with tour commentary. </t>
    </r>
    <r>
      <rPr>
        <b/>
        <sz val="9"/>
        <color theme="1"/>
        <rFont val="Arial"/>
        <family val="2"/>
      </rPr>
      <t>Informative historic photographs presentation accessible via QR code on tour.</t>
    </r>
    <r>
      <rPr>
        <sz val="9"/>
        <color theme="1"/>
        <rFont val="Arial"/>
        <family val="2"/>
      </rPr>
      <t xml:space="preserve"> All park entrance fees. Friendly and informative tour guide. Complimentary onboard Wi-Fi.</t>
    </r>
  </si>
  <si>
    <r>
      <t>Vehicle-based city sights tour with all transfers in air-conditioned comfort.</t>
    </r>
    <r>
      <rPr>
        <b/>
        <sz val="9"/>
        <color theme="1"/>
        <rFont val="Arial"/>
        <family val="2"/>
      </rPr>
      <t xml:space="preserve"> </t>
    </r>
    <r>
      <rPr>
        <sz val="9"/>
        <color theme="1"/>
        <rFont val="Arial"/>
        <family val="2"/>
      </rPr>
      <t>Nobbies &amp; Seal Rocks, Standard entry with guide accompaniment at Penguin Parade.</t>
    </r>
    <r>
      <rPr>
        <b/>
        <sz val="9"/>
        <color theme="1"/>
        <rFont val="Arial"/>
        <family val="2"/>
      </rPr>
      <t xml:space="preserve">Informative historic photographs presentation accessible via QR code on tour. </t>
    </r>
    <r>
      <rPr>
        <sz val="9"/>
        <color theme="1"/>
        <rFont val="Arial"/>
        <family val="2"/>
      </rPr>
      <t>Friendly &amp; experienced guide providing informative commentary. Complimentary onboard Wi-Fi.</t>
    </r>
  </si>
  <si>
    <t xml:space="preserve"> Hotel pickup and all transfers in air-conditioned comfort.
Includes one-way journey on the historic Puffing Billy Steam Train. Time to explore the Lakeside visitors centre. Vehicle-based city sights tour in the afternoon.
Friendly &amp; experienced guide providing informative commentary. Complimentary onboard Wi-Fi.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</si>
</sst>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_(&quot;$&quot;* #,##0.00_);_(&quot;$&quot;* \(#,##0.00\);_(&quot;$&quot;* &quot;-&quot;??_);_(@_)"/>
    <numFmt numFmtId="165" formatCode="[$-F800]dddd\,\ mmmm\ dd\,\ yyyy"/>
    <numFmt numFmtId="166" formatCode="_(* #,##0.00_);_(* \(#,##0.00\);_(* &quot;-&quot;??_);_(@_)"/>
    <numFmt numFmtId="167" formatCode="&quot;$&quot;#,##0.00"/>
  </numFmts>
  <fonts count="46" x14ac:knownFonts="1">
    <font>
      <sz val="11"/>
      <color theme="1"/>
      <name val="Calibri"/>
      <family val="2"/>
      <scheme val="minor"/>
    </font>
    <font>
      <b/>
      <sz val="11"/>
      <color theme="1"/>
      <name val="Calibri"/>
      <family val="2"/>
      <scheme val="minor"/>
    </font>
    <font>
      <sz val="11"/>
      <color theme="0"/>
      <name val="Calibri"/>
      <family val="2"/>
      <scheme val="minor"/>
    </font>
    <font>
      <sz val="10"/>
      <name val="Arial"/>
      <family val="2"/>
    </font>
    <font>
      <sz val="8"/>
      <name val="Calibri"/>
      <family val="2"/>
      <scheme val="minor"/>
    </font>
    <font>
      <b/>
      <sz val="11"/>
      <name val="Calibri"/>
      <family val="2"/>
      <scheme val="minor"/>
    </font>
    <font>
      <sz val="11"/>
      <name val="Calibri"/>
      <family val="2"/>
      <scheme val="minor"/>
    </font>
    <font>
      <b/>
      <sz val="12"/>
      <name val="Calibri"/>
      <family val="2"/>
      <scheme val="minor"/>
    </font>
    <font>
      <sz val="10"/>
      <color theme="0"/>
      <name val="Calibri"/>
      <family val="2"/>
      <scheme val="minor"/>
    </font>
    <font>
      <sz val="10"/>
      <name val="Calibri"/>
      <family val="2"/>
      <scheme val="minor"/>
    </font>
    <font>
      <sz val="8"/>
      <color rgb="FFC00000"/>
      <name val="Calibri"/>
      <family val="2"/>
      <scheme val="minor"/>
    </font>
    <font>
      <b/>
      <sz val="10"/>
      <color theme="0"/>
      <name val="Calibri"/>
      <family val="2"/>
      <scheme val="minor"/>
    </font>
    <font>
      <sz val="8"/>
      <color theme="0"/>
      <name val="Calibri"/>
      <family val="2"/>
      <scheme val="minor"/>
    </font>
    <font>
      <sz val="8"/>
      <name val="Calibri Light"/>
      <family val="1"/>
      <scheme val="major"/>
    </font>
    <font>
      <sz val="10"/>
      <color theme="1" tint="0.34998626667073579"/>
      <name val="Calibri"/>
      <family val="2"/>
      <scheme val="minor"/>
    </font>
    <font>
      <sz val="10"/>
      <color theme="1"/>
      <name val="Calibri"/>
      <family val="2"/>
      <scheme val="minor"/>
    </font>
    <font>
      <b/>
      <sz val="10"/>
      <color theme="1"/>
      <name val="Calibri"/>
      <family val="2"/>
      <scheme val="minor"/>
    </font>
    <font>
      <b/>
      <sz val="18"/>
      <name val="Calibri"/>
      <family val="2"/>
      <scheme val="minor"/>
    </font>
    <font>
      <b/>
      <sz val="12"/>
      <color rgb="FF007AB7"/>
      <name val="Calibri"/>
      <family val="2"/>
      <scheme val="minor"/>
    </font>
    <font>
      <b/>
      <sz val="12"/>
      <color rgb="FF0070C0"/>
      <name val="Calibri"/>
      <family val="2"/>
      <scheme val="minor"/>
    </font>
    <font>
      <u/>
      <sz val="11"/>
      <color theme="10"/>
      <name val="Calibri"/>
      <family val="2"/>
      <scheme val="minor"/>
    </font>
    <font>
      <vertAlign val="superscript"/>
      <sz val="10"/>
      <color theme="1"/>
      <name val="Calibri"/>
      <family val="2"/>
      <scheme val="minor"/>
    </font>
    <font>
      <b/>
      <sz val="12"/>
      <color theme="4" tint="-0.249977111117893"/>
      <name val="Calibri"/>
      <family val="2"/>
      <scheme val="minor"/>
    </font>
    <font>
      <b/>
      <sz val="12"/>
      <color theme="8" tint="-0.249977111117893"/>
      <name val="Calibri"/>
      <family val="2"/>
      <scheme val="minor"/>
    </font>
    <font>
      <b/>
      <sz val="10"/>
      <name val="Arial"/>
      <family val="2"/>
    </font>
    <font>
      <b/>
      <sz val="9"/>
      <name val="Arial"/>
      <family val="2"/>
    </font>
    <font>
      <sz val="9"/>
      <name val="Arial"/>
      <family val="2"/>
    </font>
    <font>
      <sz val="9"/>
      <color rgb="FF0070C0"/>
      <name val="Arial"/>
      <family val="2"/>
    </font>
    <font>
      <b/>
      <i/>
      <sz val="10"/>
      <name val="Arial"/>
      <family val="2"/>
    </font>
    <font>
      <b/>
      <sz val="11"/>
      <name val="Arial"/>
      <family val="2"/>
    </font>
    <font>
      <sz val="11"/>
      <name val="Arial"/>
      <family val="2"/>
    </font>
    <font>
      <sz val="11"/>
      <color theme="1"/>
      <name val="Arial"/>
      <family val="2"/>
    </font>
    <font>
      <b/>
      <sz val="14"/>
      <color theme="9" tint="-0.499984740745262"/>
      <name val="Arial"/>
      <family val="2"/>
    </font>
    <font>
      <b/>
      <sz val="11"/>
      <color theme="1"/>
      <name val="Arial"/>
      <family val="2"/>
    </font>
    <font>
      <u/>
      <sz val="11"/>
      <color theme="10"/>
      <name val="Arial"/>
      <family val="2"/>
    </font>
    <font>
      <sz val="9"/>
      <color rgb="FF3366FF"/>
      <name val="Arial"/>
      <family val="2"/>
    </font>
    <font>
      <sz val="11"/>
      <color theme="1"/>
      <name val="Calibri"/>
      <family val="2"/>
      <scheme val="minor"/>
    </font>
    <font>
      <b/>
      <i/>
      <sz val="12"/>
      <name val="Arial"/>
      <family val="2"/>
    </font>
    <font>
      <u/>
      <sz val="9"/>
      <name val="Arial"/>
      <family val="2"/>
    </font>
    <font>
      <b/>
      <sz val="12"/>
      <color theme="9" tint="-0.499984740745262"/>
      <name val="Arial"/>
      <family val="2"/>
    </font>
    <font>
      <b/>
      <sz val="9"/>
      <color rgb="FF3366FF"/>
      <name val="Arial"/>
      <family val="2"/>
    </font>
    <font>
      <b/>
      <sz val="10"/>
      <color rgb="FFFF0000"/>
      <name val="Arial"/>
      <family val="2"/>
    </font>
    <font>
      <u/>
      <sz val="10"/>
      <color rgb="FF3366FF"/>
      <name val="Calibri"/>
      <family val="2"/>
      <scheme val="minor"/>
    </font>
    <font>
      <u/>
      <sz val="10"/>
      <color theme="1"/>
      <name val="Calibri"/>
      <family val="2"/>
      <scheme val="minor"/>
    </font>
    <font>
      <sz val="9"/>
      <color theme="1"/>
      <name val="Arial"/>
      <family val="2"/>
    </font>
    <font>
      <b/>
      <sz val="9"/>
      <color theme="1"/>
      <name val="Arial"/>
      <family val="2"/>
    </font>
  </fonts>
  <fills count="15">
    <fill>
      <patternFill patternType="none"/>
    </fill>
    <fill>
      <patternFill patternType="gray125"/>
    </fill>
    <fill>
      <patternFill patternType="solid">
        <fgColor theme="9"/>
      </patternFill>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
      <patternFill patternType="solid">
        <fgColor theme="0" tint="-0.249977111117893"/>
        <bgColor indexed="64"/>
      </patternFill>
    </fill>
    <fill>
      <patternFill patternType="solid">
        <fgColor rgb="FF00B0F0"/>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2"/>
        <bgColor indexed="64"/>
      </patternFill>
    </fill>
    <fill>
      <patternFill patternType="solid">
        <fgColor rgb="FFFFFF00"/>
        <bgColor indexed="64"/>
      </patternFill>
    </fill>
    <fill>
      <patternFill patternType="solid">
        <fgColor theme="7" tint="0.39997558519241921"/>
        <bgColor indexed="64"/>
      </patternFill>
    </fill>
    <fill>
      <patternFill patternType="solid">
        <fgColor rgb="FFFFFFCC"/>
        <bgColor indexed="64"/>
      </patternFill>
    </fill>
    <fill>
      <patternFill patternType="solid">
        <fgColor theme="0" tint="-4.9989318521683403E-2"/>
        <bgColor indexed="64"/>
      </patternFill>
    </fill>
  </fills>
  <borders count="2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theme="0" tint="-0.499984740745262"/>
      </left>
      <right/>
      <top style="thin">
        <color indexed="64"/>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hair">
        <color theme="0" tint="-0.499984740745262"/>
      </left>
      <right/>
      <top/>
      <bottom style="thin">
        <color indexed="64"/>
      </bottom>
      <diagonal/>
    </border>
    <border>
      <left/>
      <right style="thin">
        <color theme="0" tint="-0.499984740745262"/>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2" borderId="0" applyNumberFormat="0" applyBorder="0" applyAlignment="0" applyProtection="0"/>
    <xf numFmtId="0" fontId="3" fillId="0" borderId="0"/>
    <xf numFmtId="164" fontId="3"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0" fontId="3" fillId="0" borderId="0"/>
    <xf numFmtId="0" fontId="20" fillId="0" borderId="0" applyNumberFormat="0" applyFill="0" applyBorder="0" applyAlignment="0" applyProtection="0"/>
    <xf numFmtId="44" fontId="36" fillId="0" borderId="0" applyFont="0" applyFill="0" applyBorder="0" applyAlignment="0" applyProtection="0"/>
    <xf numFmtId="9" fontId="36" fillId="0" borderId="0" applyFont="0" applyFill="0" applyBorder="0" applyAlignment="0" applyProtection="0"/>
  </cellStyleXfs>
  <cellXfs count="221">
    <xf numFmtId="0" fontId="0" fillId="0" borderId="0" xfId="0"/>
    <xf numFmtId="0" fontId="8" fillId="0" borderId="0" xfId="2" applyFont="1" applyProtection="1">
      <protection locked="0"/>
    </xf>
    <xf numFmtId="0" fontId="9" fillId="0" borderId="0" xfId="2" applyFont="1" applyProtection="1">
      <protection locked="0"/>
    </xf>
    <xf numFmtId="0" fontId="10" fillId="0" borderId="0" xfId="2" applyFont="1" applyAlignment="1" applyProtection="1">
      <alignment vertical="center" wrapText="1"/>
      <protection locked="0"/>
    </xf>
    <xf numFmtId="0" fontId="11" fillId="0" borderId="0" xfId="2" applyFont="1" applyAlignment="1" applyProtection="1">
      <alignment vertical="center" wrapText="1"/>
      <protection locked="0"/>
    </xf>
    <xf numFmtId="0" fontId="9" fillId="3" borderId="0" xfId="2" applyFont="1" applyFill="1" applyAlignment="1" applyProtection="1">
      <alignment horizontal="right"/>
      <protection locked="0"/>
    </xf>
    <xf numFmtId="0" fontId="9" fillId="3" borderId="8" xfId="2" applyFont="1" applyFill="1" applyBorder="1" applyAlignment="1" applyProtection="1">
      <alignment horizontal="right"/>
      <protection locked="0"/>
    </xf>
    <xf numFmtId="0" fontId="9" fillId="3" borderId="9" xfId="2" applyFont="1" applyFill="1" applyBorder="1" applyAlignment="1" applyProtection="1">
      <alignment horizontal="right"/>
      <protection locked="0"/>
    </xf>
    <xf numFmtId="0" fontId="9" fillId="3" borderId="10" xfId="2" applyFont="1" applyFill="1" applyBorder="1" applyAlignment="1" applyProtection="1">
      <alignment horizontal="right"/>
      <protection locked="0"/>
    </xf>
    <xf numFmtId="0" fontId="12" fillId="0" borderId="0" xfId="2" applyFont="1" applyAlignment="1" applyProtection="1">
      <alignment vertical="center" wrapText="1"/>
      <protection locked="0"/>
    </xf>
    <xf numFmtId="0" fontId="9" fillId="0" borderId="0" xfId="2" applyFont="1" applyAlignment="1" applyProtection="1">
      <alignment vertical="center"/>
      <protection locked="0"/>
    </xf>
    <xf numFmtId="164" fontId="9" fillId="0" borderId="0" xfId="3" applyFont="1" applyProtection="1">
      <protection locked="0"/>
    </xf>
    <xf numFmtId="0" fontId="9" fillId="0" borderId="0" xfId="2" applyFont="1" applyAlignment="1" applyProtection="1">
      <alignment horizontal="center"/>
      <protection locked="0"/>
    </xf>
    <xf numFmtId="164" fontId="4" fillId="0" borderId="0" xfId="3" applyFont="1" applyProtection="1">
      <protection locked="0"/>
    </xf>
    <xf numFmtId="0" fontId="13" fillId="0" borderId="0" xfId="2" applyFont="1"/>
    <xf numFmtId="0" fontId="4" fillId="0" borderId="0" xfId="2" applyFont="1"/>
    <xf numFmtId="0" fontId="14" fillId="0" borderId="0" xfId="6" applyFont="1" applyAlignment="1">
      <alignment vertical="center"/>
    </xf>
    <xf numFmtId="0" fontId="7" fillId="0" borderId="0" xfId="6" applyFont="1" applyAlignment="1">
      <alignment horizontal="left" vertical="center" indent="2"/>
    </xf>
    <xf numFmtId="0" fontId="15" fillId="0" borderId="0" xfId="0" applyFont="1" applyAlignment="1">
      <alignment horizontal="left" vertical="center" indent="4"/>
    </xf>
    <xf numFmtId="0" fontId="1" fillId="0" borderId="0" xfId="0" applyFont="1" applyAlignment="1">
      <alignment horizontal="left" vertical="center" indent="1"/>
    </xf>
    <xf numFmtId="0" fontId="15" fillId="0" borderId="0" xfId="0" applyFont="1" applyAlignment="1">
      <alignment horizontal="left" vertical="center" indent="5"/>
    </xf>
    <xf numFmtId="14" fontId="4" fillId="0" borderId="0" xfId="2" applyNumberFormat="1" applyFont="1"/>
    <xf numFmtId="0" fontId="16" fillId="0" borderId="0" xfId="0" applyFont="1" applyAlignment="1">
      <alignment horizontal="left" vertical="center" indent="1"/>
    </xf>
    <xf numFmtId="0" fontId="15" fillId="0" borderId="0" xfId="0" applyFont="1" applyAlignment="1">
      <alignment vertical="center"/>
    </xf>
    <xf numFmtId="0" fontId="1" fillId="0" borderId="0" xfId="0" applyFont="1" applyAlignment="1">
      <alignment vertical="center"/>
    </xf>
    <xf numFmtId="0" fontId="15" fillId="0" borderId="0" xfId="0" applyFont="1" applyAlignment="1">
      <alignment vertical="center" wrapText="1"/>
    </xf>
    <xf numFmtId="0" fontId="16" fillId="0" borderId="0" xfId="0" applyFont="1" applyAlignment="1">
      <alignment vertical="center"/>
    </xf>
    <xf numFmtId="0" fontId="15" fillId="0" borderId="0" xfId="0" applyFont="1" applyAlignment="1">
      <alignment horizontal="left" vertical="center" indent="2"/>
    </xf>
    <xf numFmtId="0" fontId="16" fillId="0" borderId="0" xfId="0" applyFont="1" applyAlignment="1">
      <alignment vertical="center" wrapText="1"/>
    </xf>
    <xf numFmtId="0" fontId="15" fillId="0" borderId="0" xfId="0" applyFont="1" applyAlignment="1">
      <alignment horizontal="left" vertical="center" wrapText="1"/>
    </xf>
    <xf numFmtId="0" fontId="15" fillId="0" borderId="0" xfId="0" applyFont="1" applyAlignment="1">
      <alignment horizontal="left" vertical="center" wrapText="1" indent="4"/>
    </xf>
    <xf numFmtId="0" fontId="7" fillId="0" borderId="0" xfId="2" applyFont="1" applyAlignment="1" applyProtection="1">
      <alignment horizontal="left" indent="1"/>
      <protection locked="0"/>
    </xf>
    <xf numFmtId="0" fontId="6" fillId="0" borderId="0" xfId="0" applyFont="1"/>
    <xf numFmtId="0" fontId="0" fillId="0" borderId="0" xfId="0" applyAlignment="1" applyProtection="1">
      <alignment vertical="top" wrapText="1"/>
      <protection locked="0"/>
    </xf>
    <xf numFmtId="0" fontId="9" fillId="0" borderId="0" xfId="6" applyFont="1" applyAlignment="1">
      <alignment horizontal="left" vertical="center" wrapText="1"/>
    </xf>
    <xf numFmtId="0" fontId="1" fillId="0" borderId="0" xfId="0" applyFont="1" applyAlignment="1">
      <alignment horizontal="left" vertical="center" wrapText="1"/>
    </xf>
    <xf numFmtId="0" fontId="9" fillId="0" borderId="0" xfId="0" applyFont="1" applyAlignment="1">
      <alignment horizontal="left" vertical="center" wrapText="1"/>
    </xf>
    <xf numFmtId="0" fontId="19" fillId="0" borderId="0" xfId="0" applyFont="1" applyAlignment="1">
      <alignment horizontal="left" vertical="center" wrapText="1"/>
    </xf>
    <xf numFmtId="0" fontId="15" fillId="0" borderId="0" xfId="0" applyFont="1" applyAlignment="1">
      <alignment horizontal="left" vertical="top" wrapText="1"/>
    </xf>
    <xf numFmtId="0" fontId="18" fillId="0" borderId="0" xfId="0" applyFont="1" applyAlignment="1">
      <alignment horizontal="left" vertical="center" wrapText="1"/>
    </xf>
    <xf numFmtId="0" fontId="4" fillId="0" borderId="0" xfId="2" applyFont="1" applyAlignment="1">
      <alignment wrapText="1"/>
    </xf>
    <xf numFmtId="0" fontId="19" fillId="4" borderId="0" xfId="0" applyFont="1" applyFill="1" applyAlignment="1">
      <alignment horizontal="left" wrapText="1"/>
    </xf>
    <xf numFmtId="0" fontId="19" fillId="0" borderId="0" xfId="2" applyFont="1" applyAlignment="1">
      <alignment wrapText="1"/>
    </xf>
    <xf numFmtId="0" fontId="9" fillId="0" borderId="0" xfId="0" applyFont="1" applyAlignment="1">
      <alignment wrapText="1"/>
    </xf>
    <xf numFmtId="0" fontId="13" fillId="0" borderId="0" xfId="2" applyFont="1" applyAlignment="1">
      <alignment wrapText="1"/>
    </xf>
    <xf numFmtId="0" fontId="23" fillId="0" borderId="0" xfId="0" applyFont="1" applyAlignment="1">
      <alignment horizontal="left" vertical="center" wrapText="1"/>
    </xf>
    <xf numFmtId="0" fontId="14" fillId="0" borderId="0" xfId="6" applyFont="1" applyAlignment="1">
      <alignment horizontal="left" vertical="top"/>
    </xf>
    <xf numFmtId="0" fontId="4" fillId="0" borderId="0" xfId="2" applyFont="1" applyAlignment="1">
      <alignment horizontal="left" vertical="top"/>
    </xf>
    <xf numFmtId="0" fontId="22" fillId="0" borderId="0" xfId="0" applyFont="1" applyAlignment="1">
      <alignment horizontal="left" vertical="top"/>
    </xf>
    <xf numFmtId="0" fontId="9" fillId="0" borderId="0" xfId="0" applyFont="1" applyAlignment="1">
      <alignment horizontal="left" vertical="top"/>
    </xf>
    <xf numFmtId="0" fontId="9" fillId="0" borderId="19" xfId="6" applyFont="1" applyBorder="1" applyAlignment="1">
      <alignment horizontal="left" vertical="center" wrapText="1"/>
    </xf>
    <xf numFmtId="0" fontId="9" fillId="4" borderId="19" xfId="2" applyFont="1" applyFill="1" applyBorder="1" applyAlignment="1">
      <alignment wrapText="1"/>
    </xf>
    <xf numFmtId="0" fontId="23" fillId="0" borderId="19" xfId="0" applyFont="1" applyBorder="1" applyAlignment="1">
      <alignment horizontal="left" vertical="center" wrapText="1"/>
    </xf>
    <xf numFmtId="0" fontId="26" fillId="4" borderId="11" xfId="3" applyNumberFormat="1" applyFont="1" applyFill="1" applyBorder="1" applyAlignment="1" applyProtection="1">
      <alignment horizontal="center" vertical="center"/>
      <protection locked="0"/>
    </xf>
    <xf numFmtId="49" fontId="26" fillId="4" borderId="11" xfId="2" applyNumberFormat="1" applyFont="1" applyFill="1" applyBorder="1" applyAlignment="1" applyProtection="1">
      <alignment horizontal="center" vertical="center" wrapText="1"/>
      <protection locked="0"/>
    </xf>
    <xf numFmtId="0" fontId="26" fillId="4" borderId="11" xfId="2" applyFont="1" applyFill="1" applyBorder="1" applyAlignment="1" applyProtection="1">
      <alignment horizontal="center" vertical="center" wrapText="1"/>
      <protection locked="0"/>
    </xf>
    <xf numFmtId="0" fontId="26" fillId="0" borderId="11" xfId="2" applyFont="1" applyBorder="1" applyAlignment="1" applyProtection="1">
      <alignment horizontal="center" vertical="center" wrapText="1"/>
      <protection locked="0"/>
    </xf>
    <xf numFmtId="0" fontId="28" fillId="0" borderId="0" xfId="2" applyFont="1" applyAlignment="1" applyProtection="1">
      <alignment wrapText="1"/>
      <protection locked="0"/>
    </xf>
    <xf numFmtId="0" fontId="30" fillId="0" borderId="0" xfId="0" applyFont="1"/>
    <xf numFmtId="0" fontId="3" fillId="0" borderId="0" xfId="2" applyProtection="1">
      <protection locked="0"/>
    </xf>
    <xf numFmtId="0" fontId="3" fillId="3" borderId="7" xfId="2" applyFill="1" applyBorder="1" applyAlignment="1" applyProtection="1">
      <alignment horizontal="right"/>
      <protection locked="0"/>
    </xf>
    <xf numFmtId="0" fontId="3" fillId="3" borderId="2" xfId="2" applyFill="1" applyBorder="1" applyAlignment="1" applyProtection="1">
      <alignment horizontal="right"/>
      <protection locked="0"/>
    </xf>
    <xf numFmtId="164" fontId="29" fillId="6" borderId="11" xfId="1" applyNumberFormat="1" applyFont="1" applyFill="1" applyBorder="1" applyAlignment="1" applyProtection="1">
      <alignment horizontal="left" vertical="center" wrapText="1"/>
      <protection locked="0"/>
    </xf>
    <xf numFmtId="164" fontId="29" fillId="6" borderId="11" xfId="1" applyNumberFormat="1" applyFont="1" applyFill="1" applyBorder="1" applyAlignment="1" applyProtection="1">
      <alignment horizontal="center" vertical="center" wrapText="1"/>
      <protection locked="0"/>
    </xf>
    <xf numFmtId="164" fontId="24" fillId="6" borderId="11" xfId="1" applyNumberFormat="1" applyFont="1" applyFill="1" applyBorder="1" applyAlignment="1" applyProtection="1">
      <alignment horizontal="center" vertical="center" wrapText="1"/>
      <protection locked="0"/>
    </xf>
    <xf numFmtId="164" fontId="24" fillId="6" borderId="11" xfId="1" applyNumberFormat="1" applyFont="1" applyFill="1" applyBorder="1" applyAlignment="1" applyProtection="1">
      <alignment horizontal="center" vertical="center"/>
      <protection locked="0"/>
    </xf>
    <xf numFmtId="0" fontId="26" fillId="4" borderId="11" xfId="0" applyFont="1" applyFill="1" applyBorder="1" applyAlignment="1">
      <alignment horizontal="center" vertical="center" wrapText="1"/>
    </xf>
    <xf numFmtId="0" fontId="26" fillId="0" borderId="16" xfId="2" applyFont="1" applyBorder="1" applyAlignment="1" applyProtection="1">
      <alignment horizontal="center" vertical="center" wrapText="1"/>
      <protection locked="0"/>
    </xf>
    <xf numFmtId="0" fontId="26" fillId="4" borderId="16" xfId="3" applyNumberFormat="1" applyFont="1" applyFill="1" applyBorder="1" applyAlignment="1" applyProtection="1">
      <alignment horizontal="center" vertical="center"/>
      <protection locked="0"/>
    </xf>
    <xf numFmtId="20" fontId="26" fillId="4" borderId="16" xfId="2" applyNumberFormat="1" applyFont="1" applyFill="1" applyBorder="1" applyAlignment="1" applyProtection="1">
      <alignment horizontal="center" vertical="center" wrapText="1"/>
      <protection locked="0"/>
    </xf>
    <xf numFmtId="0" fontId="31" fillId="0" borderId="0" xfId="0" applyFont="1"/>
    <xf numFmtId="0" fontId="33" fillId="0" borderId="0" xfId="0" applyFont="1" applyAlignment="1">
      <alignment horizontal="left"/>
    </xf>
    <xf numFmtId="0" fontId="32" fillId="0" borderId="0" xfId="0" applyFont="1" applyAlignment="1">
      <alignment horizontal="center"/>
    </xf>
    <xf numFmtId="165" fontId="5" fillId="0" borderId="0" xfId="2" applyNumberFormat="1" applyFont="1" applyAlignment="1" applyProtection="1">
      <alignment horizontal="center"/>
      <protection locked="0"/>
    </xf>
    <xf numFmtId="49" fontId="29" fillId="0" borderId="0" xfId="2" applyNumberFormat="1" applyFont="1" applyAlignment="1" applyProtection="1">
      <alignment horizontal="center" vertical="center"/>
      <protection locked="0"/>
    </xf>
    <xf numFmtId="0" fontId="3" fillId="0" borderId="0" xfId="2" applyAlignment="1" applyProtection="1">
      <alignment horizontal="center" vertical="center"/>
      <protection locked="0"/>
    </xf>
    <xf numFmtId="0" fontId="3" fillId="0" borderId="11" xfId="2" applyBorder="1" applyAlignment="1" applyProtection="1">
      <alignment horizontal="center" vertical="center"/>
      <protection locked="0"/>
    </xf>
    <xf numFmtId="12" fontId="3" fillId="0" borderId="0" xfId="3" applyNumberFormat="1" applyFont="1" applyFill="1" applyBorder="1" applyAlignment="1">
      <alignment horizontal="center" vertical="center" shrinkToFit="1"/>
    </xf>
    <xf numFmtId="0" fontId="3" fillId="0" borderId="0" xfId="2" applyAlignment="1" applyProtection="1">
      <alignment vertical="center"/>
      <protection locked="0"/>
    </xf>
    <xf numFmtId="167" fontId="26" fillId="0" borderId="11" xfId="3" applyNumberFormat="1" applyFont="1" applyFill="1" applyBorder="1" applyAlignment="1">
      <alignment horizontal="center" vertical="center"/>
    </xf>
    <xf numFmtId="0" fontId="3" fillId="0" borderId="18" xfId="3" applyNumberFormat="1" applyFont="1" applyFill="1" applyBorder="1" applyAlignment="1">
      <alignment horizontal="center" vertical="center" shrinkToFit="1"/>
    </xf>
    <xf numFmtId="0" fontId="26" fillId="0" borderId="11" xfId="3" applyNumberFormat="1" applyFont="1" applyFill="1" applyBorder="1" applyAlignment="1" applyProtection="1">
      <alignment horizontal="center" vertical="center"/>
      <protection locked="0"/>
    </xf>
    <xf numFmtId="12" fontId="26" fillId="0" borderId="17" xfId="3" applyNumberFormat="1" applyFont="1" applyFill="1" applyBorder="1" applyAlignment="1">
      <alignment horizontal="center" vertical="center" wrapText="1" shrinkToFit="1"/>
    </xf>
    <xf numFmtId="10" fontId="9" fillId="0" borderId="0" xfId="3" applyNumberFormat="1" applyFont="1" applyAlignment="1" applyProtection="1">
      <alignment horizontal="center"/>
      <protection locked="0"/>
    </xf>
    <xf numFmtId="12" fontId="3" fillId="0" borderId="18" xfId="3" applyNumberFormat="1" applyFont="1" applyFill="1" applyBorder="1" applyAlignment="1">
      <alignment horizontal="center" vertical="center" wrapText="1" shrinkToFit="1"/>
    </xf>
    <xf numFmtId="0" fontId="15" fillId="0" borderId="0" xfId="0" applyFont="1" applyAlignment="1">
      <alignment horizontal="left" vertical="top"/>
    </xf>
    <xf numFmtId="0" fontId="33" fillId="0" borderId="0" xfId="0" applyFont="1" applyAlignment="1">
      <alignment horizontal="left" vertical="center"/>
    </xf>
    <xf numFmtId="0" fontId="31" fillId="0" borderId="11" xfId="0" applyFont="1" applyBorder="1" applyAlignment="1">
      <alignment vertical="center"/>
    </xf>
    <xf numFmtId="0" fontId="31" fillId="0" borderId="0" xfId="0" applyFont="1" applyAlignment="1">
      <alignment vertical="center"/>
    </xf>
    <xf numFmtId="0" fontId="34" fillId="0" borderId="11" xfId="7" applyFont="1" applyBorder="1" applyAlignment="1">
      <alignment vertical="center"/>
    </xf>
    <xf numFmtId="0" fontId="34" fillId="0" borderId="11" xfId="7" applyFont="1" applyFill="1" applyBorder="1" applyAlignment="1">
      <alignment vertical="center"/>
    </xf>
    <xf numFmtId="0" fontId="31" fillId="0" borderId="0" xfId="0" applyFont="1" applyAlignment="1">
      <alignment horizontal="left" vertical="center"/>
    </xf>
    <xf numFmtId="167" fontId="26" fillId="10" borderId="11" xfId="8" applyNumberFormat="1" applyFont="1" applyFill="1" applyBorder="1" applyAlignment="1" applyProtection="1">
      <alignment horizontal="center" vertical="center"/>
      <protection locked="0"/>
    </xf>
    <xf numFmtId="49" fontId="26" fillId="0" borderId="11" xfId="2" applyNumberFormat="1" applyFont="1" applyBorder="1" applyAlignment="1" applyProtection="1">
      <alignment horizontal="center" vertical="center" wrapText="1"/>
      <protection locked="0"/>
    </xf>
    <xf numFmtId="164" fontId="25" fillId="6" borderId="11" xfId="1" applyNumberFormat="1" applyFont="1" applyFill="1" applyBorder="1" applyAlignment="1" applyProtection="1">
      <alignment horizontal="center" vertical="center" wrapText="1"/>
      <protection locked="0"/>
    </xf>
    <xf numFmtId="0" fontId="33" fillId="8" borderId="22" xfId="0" applyFont="1" applyFill="1" applyBorder="1" applyAlignment="1">
      <alignment horizontal="left" vertical="center"/>
    </xf>
    <xf numFmtId="0" fontId="31" fillId="8" borderId="23" xfId="0" applyFont="1" applyFill="1" applyBorder="1" applyAlignment="1">
      <alignment horizontal="left" vertical="center"/>
    </xf>
    <xf numFmtId="0" fontId="31" fillId="0" borderId="11" xfId="0" applyFont="1" applyBorder="1" applyAlignment="1">
      <alignment horizontal="left" vertical="center"/>
    </xf>
    <xf numFmtId="49" fontId="31" fillId="0" borderId="11" xfId="0" applyNumberFormat="1" applyFont="1" applyBorder="1" applyAlignment="1">
      <alignment horizontal="left" vertical="center"/>
    </xf>
    <xf numFmtId="0" fontId="39" fillId="0" borderId="0" xfId="0" applyFont="1" applyAlignment="1">
      <alignment horizontal="left"/>
    </xf>
    <xf numFmtId="0" fontId="9" fillId="0" borderId="0" xfId="0" applyFont="1" applyAlignment="1">
      <alignment vertical="center" wrapText="1"/>
    </xf>
    <xf numFmtId="0" fontId="26" fillId="0" borderId="14" xfId="2" applyFont="1" applyBorder="1" applyAlignment="1" applyProtection="1">
      <alignment horizontal="center" vertical="center" wrapText="1"/>
      <protection locked="0"/>
    </xf>
    <xf numFmtId="167" fontId="26" fillId="0" borderId="14" xfId="3" applyNumberFormat="1" applyFont="1" applyFill="1" applyBorder="1" applyAlignment="1">
      <alignment horizontal="center" vertical="center"/>
    </xf>
    <xf numFmtId="0" fontId="26" fillId="4" borderId="12" xfId="2" applyFont="1" applyFill="1" applyBorder="1" applyAlignment="1" applyProtection="1">
      <alignment horizontal="center" vertical="center"/>
      <protection locked="0"/>
    </xf>
    <xf numFmtId="167" fontId="26" fillId="0" borderId="14" xfId="3" applyNumberFormat="1" applyFont="1" applyFill="1" applyBorder="1" applyAlignment="1" applyProtection="1">
      <alignment horizontal="center" vertical="center"/>
      <protection locked="0"/>
    </xf>
    <xf numFmtId="167" fontId="26" fillId="4" borderId="11" xfId="3" applyNumberFormat="1" applyFont="1" applyFill="1" applyBorder="1" applyAlignment="1">
      <alignment horizontal="center" vertical="center"/>
    </xf>
    <xf numFmtId="0" fontId="26" fillId="4" borderId="13" xfId="2" applyFont="1" applyFill="1" applyBorder="1" applyAlignment="1" applyProtection="1">
      <alignment horizontal="center" vertical="center"/>
      <protection locked="0"/>
    </xf>
    <xf numFmtId="12" fontId="26" fillId="4" borderId="12" xfId="3" applyNumberFormat="1" applyFont="1" applyFill="1" applyBorder="1" applyAlignment="1">
      <alignment horizontal="center" vertical="center" shrinkToFit="1"/>
    </xf>
    <xf numFmtId="12" fontId="26" fillId="4" borderId="4" xfId="3" applyNumberFormat="1" applyFont="1" applyFill="1" applyBorder="1" applyAlignment="1">
      <alignment horizontal="center" vertical="center" shrinkToFit="1"/>
    </xf>
    <xf numFmtId="12" fontId="26" fillId="0" borderId="12" xfId="3" applyNumberFormat="1" applyFont="1" applyFill="1" applyBorder="1" applyAlignment="1">
      <alignment horizontal="center" vertical="center" shrinkToFit="1"/>
    </xf>
    <xf numFmtId="12" fontId="24" fillId="0" borderId="11" xfId="3" applyNumberFormat="1" applyFont="1" applyFill="1" applyBorder="1" applyAlignment="1">
      <alignment horizontal="center" vertical="center" wrapText="1" shrinkToFit="1"/>
    </xf>
    <xf numFmtId="12" fontId="26" fillId="0" borderId="1" xfId="3" applyNumberFormat="1" applyFont="1" applyFill="1" applyBorder="1" applyAlignment="1">
      <alignment horizontal="center" vertical="center" shrinkToFit="1"/>
    </xf>
    <xf numFmtId="0" fontId="26" fillId="0" borderId="12" xfId="2" applyFont="1" applyBorder="1" applyAlignment="1" applyProtection="1">
      <alignment horizontal="center" vertical="center"/>
      <protection locked="0"/>
    </xf>
    <xf numFmtId="0" fontId="3" fillId="3" borderId="7" xfId="2" applyFill="1" applyBorder="1" applyAlignment="1" applyProtection="1">
      <alignment horizontal="right" wrapText="1"/>
      <protection locked="0"/>
    </xf>
    <xf numFmtId="0" fontId="9" fillId="3" borderId="0" xfId="2" applyFont="1" applyFill="1" applyAlignment="1" applyProtection="1">
      <alignment horizontal="right" wrapText="1"/>
      <protection locked="0"/>
    </xf>
    <xf numFmtId="12" fontId="29" fillId="4" borderId="16" xfId="3" applyNumberFormat="1" applyFont="1" applyFill="1" applyBorder="1" applyAlignment="1">
      <alignment horizontal="center" vertical="center" wrapText="1" shrinkToFit="1"/>
    </xf>
    <xf numFmtId="12" fontId="24" fillId="4" borderId="11" xfId="3" applyNumberFormat="1" applyFont="1" applyFill="1" applyBorder="1" applyAlignment="1">
      <alignment horizontal="center" vertical="center" wrapText="1" shrinkToFit="1"/>
    </xf>
    <xf numFmtId="0" fontId="9" fillId="0" borderId="0" xfId="2" applyFont="1" applyAlignment="1" applyProtection="1">
      <alignment horizontal="center" wrapText="1"/>
      <protection locked="0"/>
    </xf>
    <xf numFmtId="0" fontId="17" fillId="7" borderId="0" xfId="1" applyFont="1" applyFill="1" applyAlignment="1" applyProtection="1">
      <alignment horizontal="left" vertical="top" wrapText="1"/>
      <protection locked="0"/>
    </xf>
    <xf numFmtId="0" fontId="7" fillId="7" borderId="0" xfId="1" applyFont="1" applyFill="1" applyAlignment="1" applyProtection="1">
      <alignment horizontal="left" vertical="center" wrapText="1"/>
      <protection locked="0"/>
    </xf>
    <xf numFmtId="12" fontId="29" fillId="0" borderId="11" xfId="3" applyNumberFormat="1" applyFont="1" applyFill="1" applyBorder="1" applyAlignment="1">
      <alignment horizontal="center" vertical="center" wrapText="1" shrinkToFit="1"/>
    </xf>
    <xf numFmtId="12" fontId="29" fillId="0" borderId="18" xfId="3" applyNumberFormat="1" applyFont="1" applyFill="1" applyBorder="1" applyAlignment="1">
      <alignment horizontal="center" vertical="center" wrapText="1" shrinkToFit="1"/>
    </xf>
    <xf numFmtId="12" fontId="29" fillId="0" borderId="24" xfId="3" applyNumberFormat="1" applyFont="1" applyFill="1" applyBorder="1" applyAlignment="1">
      <alignment horizontal="center" vertical="center" wrapText="1" shrinkToFit="1"/>
    </xf>
    <xf numFmtId="0" fontId="29" fillId="0" borderId="11" xfId="2" applyFont="1" applyBorder="1" applyAlignment="1" applyProtection="1">
      <alignment horizontal="center" vertical="center" wrapText="1"/>
      <protection locked="0"/>
    </xf>
    <xf numFmtId="0" fontId="40" fillId="0" borderId="11" xfId="0" applyFont="1" applyBorder="1" applyAlignment="1">
      <alignment horizontal="center" vertical="center" wrapText="1"/>
    </xf>
    <xf numFmtId="0" fontId="9" fillId="5" borderId="0" xfId="2" applyFont="1" applyFill="1" applyAlignment="1" applyProtection="1">
      <alignment horizontal="center" wrapText="1"/>
      <protection locked="0"/>
    </xf>
    <xf numFmtId="0" fontId="26" fillId="0" borderId="11" xfId="2" applyFont="1" applyBorder="1" applyAlignment="1" applyProtection="1">
      <alignment horizontal="center" vertical="center"/>
      <protection locked="0"/>
    </xf>
    <xf numFmtId="49" fontId="26" fillId="11" borderId="11" xfId="2" applyNumberFormat="1" applyFont="1" applyFill="1" applyBorder="1" applyAlignment="1" applyProtection="1">
      <alignment horizontal="center" vertical="center" wrapText="1"/>
      <protection locked="0"/>
    </xf>
    <xf numFmtId="0" fontId="30" fillId="0" borderId="11" xfId="2" applyFont="1" applyBorder="1" applyAlignment="1" applyProtection="1">
      <alignment horizontal="center" vertical="center" wrapText="1"/>
      <protection locked="0"/>
    </xf>
    <xf numFmtId="0" fontId="9" fillId="5" borderId="0" xfId="2" applyFont="1" applyFill="1" applyAlignment="1" applyProtection="1">
      <alignment horizontal="center"/>
      <protection locked="0"/>
    </xf>
    <xf numFmtId="164" fontId="4" fillId="5" borderId="0" xfId="3" applyFont="1" applyFill="1" applyProtection="1">
      <protection locked="0"/>
    </xf>
    <xf numFmtId="164" fontId="9" fillId="5" borderId="0" xfId="3" applyFont="1" applyFill="1" applyProtection="1">
      <protection locked="0"/>
    </xf>
    <xf numFmtId="10" fontId="9" fillId="5" borderId="0" xfId="3" applyNumberFormat="1" applyFont="1" applyFill="1" applyAlignment="1" applyProtection="1">
      <alignment horizontal="center"/>
      <protection locked="0"/>
    </xf>
    <xf numFmtId="0" fontId="0" fillId="5" borderId="0" xfId="0" applyFill="1"/>
    <xf numFmtId="0" fontId="8" fillId="5" borderId="0" xfId="2" applyFont="1" applyFill="1" applyProtection="1">
      <protection locked="0"/>
    </xf>
    <xf numFmtId="0" fontId="9" fillId="5" borderId="0" xfId="2" applyFont="1" applyFill="1" applyProtection="1">
      <protection locked="0"/>
    </xf>
    <xf numFmtId="12" fontId="24" fillId="0" borderId="16" xfId="3" applyNumberFormat="1" applyFont="1" applyFill="1" applyBorder="1" applyAlignment="1">
      <alignment horizontal="center" vertical="center" wrapText="1" shrinkToFit="1"/>
    </xf>
    <xf numFmtId="167" fontId="26" fillId="10" borderId="16" xfId="8" applyNumberFormat="1" applyFont="1" applyFill="1" applyBorder="1" applyAlignment="1" applyProtection="1">
      <alignment horizontal="center" vertical="center"/>
      <protection locked="0"/>
    </xf>
    <xf numFmtId="0" fontId="26" fillId="4" borderId="3" xfId="2" applyFont="1" applyFill="1" applyBorder="1" applyAlignment="1" applyProtection="1">
      <alignment horizontal="center" vertical="center" wrapText="1"/>
      <protection locked="0"/>
    </xf>
    <xf numFmtId="0" fontId="26" fillId="0" borderId="12" xfId="2" applyFont="1" applyBorder="1" applyAlignment="1" applyProtection="1">
      <alignment horizontal="center" vertical="center" wrapText="1"/>
      <protection locked="0"/>
    </xf>
    <xf numFmtId="0" fontId="3" fillId="11" borderId="11" xfId="2" applyFill="1" applyBorder="1" applyAlignment="1" applyProtection="1">
      <alignment horizontal="center" vertical="center"/>
      <protection locked="0"/>
    </xf>
    <xf numFmtId="0" fontId="1" fillId="0" borderId="0" xfId="0" applyFont="1"/>
    <xf numFmtId="0" fontId="0" fillId="13" borderId="11" xfId="0" applyFill="1" applyBorder="1" applyAlignment="1">
      <alignment horizontal="center" vertical="center"/>
    </xf>
    <xf numFmtId="14" fontId="0" fillId="13" borderId="11" xfId="0" applyNumberFormat="1" applyFill="1" applyBorder="1" applyAlignment="1">
      <alignment horizontal="center" vertical="center"/>
    </xf>
    <xf numFmtId="0" fontId="0" fillId="0" borderId="0" xfId="0" applyAlignment="1">
      <alignment horizontal="center" vertical="center"/>
    </xf>
    <xf numFmtId="0" fontId="1" fillId="14" borderId="11" xfId="0" applyFont="1" applyFill="1" applyBorder="1" applyAlignment="1">
      <alignment horizontal="center" vertical="center" wrapText="1"/>
    </xf>
    <xf numFmtId="10" fontId="0" fillId="13" borderId="11" xfId="9" applyNumberFormat="1" applyFont="1" applyFill="1" applyBorder="1" applyAlignment="1">
      <alignment horizontal="center" vertical="center"/>
    </xf>
    <xf numFmtId="0" fontId="1" fillId="14" borderId="11" xfId="0" applyFont="1" applyFill="1" applyBorder="1" applyAlignment="1">
      <alignment horizontal="center" vertical="center"/>
    </xf>
    <xf numFmtId="0" fontId="1" fillId="14" borderId="11" xfId="0" applyFont="1" applyFill="1" applyBorder="1" applyAlignment="1">
      <alignment horizontal="right"/>
    </xf>
    <xf numFmtId="20" fontId="27" fillId="0" borderId="16" xfId="2" applyNumberFormat="1" applyFont="1" applyBorder="1" applyAlignment="1" applyProtection="1">
      <alignment horizontal="center" vertical="center" wrapText="1"/>
      <protection locked="0"/>
    </xf>
    <xf numFmtId="0" fontId="29" fillId="11" borderId="11" xfId="2" applyFont="1" applyFill="1" applyBorder="1" applyAlignment="1" applyProtection="1">
      <alignment horizontal="center" vertical="center" wrapText="1"/>
      <protection locked="0"/>
    </xf>
    <xf numFmtId="0" fontId="3" fillId="11" borderId="0" xfId="2" applyFill="1" applyAlignment="1" applyProtection="1">
      <alignment horizontal="center" vertical="center"/>
      <protection locked="0"/>
    </xf>
    <xf numFmtId="167" fontId="26" fillId="11" borderId="11" xfId="3" applyNumberFormat="1" applyFont="1" applyFill="1" applyBorder="1" applyAlignment="1">
      <alignment horizontal="center" vertical="center"/>
    </xf>
    <xf numFmtId="167" fontId="26" fillId="11" borderId="14" xfId="3" applyNumberFormat="1" applyFont="1" applyFill="1" applyBorder="1" applyAlignment="1" applyProtection="1">
      <alignment horizontal="center" vertical="center"/>
      <protection locked="0"/>
    </xf>
    <xf numFmtId="167" fontId="26" fillId="11" borderId="11" xfId="8" applyNumberFormat="1" applyFont="1" applyFill="1" applyBorder="1" applyAlignment="1" applyProtection="1">
      <alignment horizontal="center" vertical="center"/>
      <protection locked="0"/>
    </xf>
    <xf numFmtId="0" fontId="26" fillId="11" borderId="11" xfId="2" applyFont="1" applyFill="1" applyBorder="1" applyAlignment="1" applyProtection="1">
      <alignment horizontal="center" vertical="center"/>
      <protection locked="0"/>
    </xf>
    <xf numFmtId="0" fontId="26" fillId="11" borderId="12" xfId="2" applyFont="1" applyFill="1" applyBorder="1" applyAlignment="1" applyProtection="1">
      <alignment horizontal="center" vertical="center" wrapText="1"/>
      <protection locked="0"/>
    </xf>
    <xf numFmtId="0" fontId="26" fillId="11" borderId="11" xfId="0" applyFont="1" applyFill="1" applyBorder="1" applyAlignment="1">
      <alignment horizontal="center" vertical="center" wrapText="1"/>
    </xf>
    <xf numFmtId="0" fontId="26" fillId="11" borderId="11" xfId="2" applyFont="1" applyFill="1" applyBorder="1" applyAlignment="1" applyProtection="1">
      <alignment horizontal="center" vertical="center" wrapText="1"/>
      <protection locked="0"/>
    </xf>
    <xf numFmtId="12" fontId="26" fillId="11" borderId="17" xfId="3" applyNumberFormat="1" applyFont="1" applyFill="1" applyBorder="1" applyAlignment="1">
      <alignment horizontal="center" vertical="center" wrapText="1" shrinkToFit="1"/>
    </xf>
    <xf numFmtId="12" fontId="3" fillId="11" borderId="6" xfId="3" applyNumberFormat="1" applyFont="1" applyFill="1" applyBorder="1" applyAlignment="1">
      <alignment horizontal="center" vertical="center" wrapText="1" shrinkToFit="1"/>
    </xf>
    <xf numFmtId="49" fontId="26" fillId="11" borderId="14" xfId="2" applyNumberFormat="1" applyFont="1" applyFill="1" applyBorder="1" applyAlignment="1" applyProtection="1">
      <alignment horizontal="center" vertical="center" wrapText="1"/>
      <protection locked="0"/>
    </xf>
    <xf numFmtId="0" fontId="33" fillId="8" borderId="27" xfId="0" applyFont="1" applyFill="1" applyBorder="1" applyAlignment="1">
      <alignment horizontal="left" vertical="center"/>
    </xf>
    <xf numFmtId="14" fontId="30" fillId="8" borderId="28" xfId="0" applyNumberFormat="1" applyFont="1" applyFill="1" applyBorder="1" applyAlignment="1">
      <alignment horizontal="left" vertical="center"/>
    </xf>
    <xf numFmtId="0" fontId="44" fillId="0" borderId="11" xfId="2" applyFont="1" applyBorder="1" applyAlignment="1" applyProtection="1">
      <alignment horizontal="center" vertical="center" wrapText="1"/>
      <protection locked="0"/>
    </xf>
    <xf numFmtId="0" fontId="44" fillId="4" borderId="16" xfId="2" applyFont="1" applyFill="1" applyBorder="1" applyAlignment="1" applyProtection="1">
      <alignment horizontal="center" vertical="center" wrapText="1"/>
      <protection locked="0"/>
    </xf>
    <xf numFmtId="12" fontId="44" fillId="0" borderId="17" xfId="3" applyNumberFormat="1" applyFont="1" applyFill="1" applyBorder="1" applyAlignment="1">
      <alignment horizontal="center" vertical="center" wrapText="1" shrinkToFit="1"/>
    </xf>
    <xf numFmtId="0" fontId="44" fillId="4" borderId="11" xfId="2" applyFont="1" applyFill="1" applyBorder="1" applyAlignment="1" applyProtection="1">
      <alignment horizontal="center" vertical="center" wrapText="1"/>
      <protection locked="0"/>
    </xf>
    <xf numFmtId="0" fontId="31" fillId="0" borderId="0" xfId="0" applyFont="1" applyAlignment="1">
      <alignment horizontal="center"/>
    </xf>
    <xf numFmtId="0" fontId="32" fillId="8" borderId="20" xfId="0" applyFont="1" applyFill="1" applyBorder="1" applyAlignment="1">
      <alignment horizontal="left" vertical="center"/>
    </xf>
    <xf numFmtId="0" fontId="32" fillId="8" borderId="21" xfId="0" applyFont="1" applyFill="1" applyBorder="1" applyAlignment="1">
      <alignment horizontal="left" vertical="center"/>
    </xf>
    <xf numFmtId="0" fontId="39" fillId="0" borderId="0" xfId="0" applyFont="1" applyAlignment="1">
      <alignment horizontal="left"/>
    </xf>
    <xf numFmtId="0" fontId="9" fillId="7" borderId="12" xfId="2" applyFont="1" applyFill="1" applyBorder="1" applyAlignment="1" applyProtection="1">
      <alignment horizontal="center" vertical="center" wrapText="1"/>
      <protection locked="0"/>
    </xf>
    <xf numFmtId="0" fontId="9" fillId="7" borderId="13" xfId="2" applyFont="1" applyFill="1" applyBorder="1" applyAlignment="1" applyProtection="1">
      <alignment horizontal="center" vertical="center" wrapText="1"/>
      <protection locked="0"/>
    </xf>
    <xf numFmtId="0" fontId="9" fillId="7" borderId="14" xfId="2" applyFont="1" applyFill="1" applyBorder="1" applyAlignment="1" applyProtection="1">
      <alignment horizontal="center" vertical="center" wrapText="1"/>
      <protection locked="0"/>
    </xf>
    <xf numFmtId="0" fontId="9" fillId="12" borderId="12" xfId="2" applyFont="1" applyFill="1" applyBorder="1" applyAlignment="1" applyProtection="1">
      <alignment horizontal="center" vertical="center" wrapText="1"/>
      <protection locked="0"/>
    </xf>
    <xf numFmtId="0" fontId="9" fillId="12" borderId="13" xfId="2" applyFont="1" applyFill="1" applyBorder="1" applyAlignment="1" applyProtection="1">
      <alignment horizontal="center" vertical="center" wrapText="1"/>
      <protection locked="0"/>
    </xf>
    <xf numFmtId="0" fontId="9" fillId="12" borderId="14" xfId="2" applyFont="1" applyFill="1" applyBorder="1" applyAlignment="1" applyProtection="1">
      <alignment horizontal="center" vertical="center" wrapText="1"/>
      <protection locked="0"/>
    </xf>
    <xf numFmtId="0" fontId="9" fillId="7" borderId="2" xfId="2" applyFont="1" applyFill="1" applyBorder="1" applyAlignment="1" applyProtection="1">
      <alignment horizontal="center" vertical="center" wrapText="1"/>
      <protection locked="0"/>
    </xf>
    <xf numFmtId="0" fontId="9" fillId="7" borderId="3" xfId="2" applyFont="1" applyFill="1" applyBorder="1" applyAlignment="1" applyProtection="1">
      <alignment horizontal="center" vertical="center" wrapText="1"/>
      <protection locked="0"/>
    </xf>
    <xf numFmtId="0" fontId="26" fillId="4" borderId="16" xfId="3" applyNumberFormat="1" applyFont="1" applyFill="1" applyBorder="1" applyAlignment="1" applyProtection="1">
      <alignment horizontal="center" vertical="center"/>
      <protection locked="0"/>
    </xf>
    <xf numFmtId="0" fontId="26" fillId="4" borderId="18" xfId="3" applyNumberFormat="1" applyFont="1" applyFill="1" applyBorder="1" applyAlignment="1" applyProtection="1">
      <alignment horizontal="center" vertical="center"/>
      <protection locked="0"/>
    </xf>
    <xf numFmtId="0" fontId="26" fillId="4" borderId="16" xfId="2" applyFont="1" applyFill="1" applyBorder="1" applyAlignment="1" applyProtection="1">
      <alignment horizontal="center" vertical="center" wrapText="1"/>
      <protection locked="0"/>
    </xf>
    <xf numFmtId="0" fontId="26" fillId="4" borderId="18" xfId="2" applyFont="1" applyFill="1" applyBorder="1" applyAlignment="1" applyProtection="1">
      <alignment horizontal="center" vertical="center" wrapText="1"/>
      <protection locked="0"/>
    </xf>
    <xf numFmtId="20" fontId="26" fillId="0" borderId="16" xfId="2" applyNumberFormat="1" applyFont="1" applyBorder="1" applyAlignment="1" applyProtection="1">
      <alignment horizontal="center" vertical="center" wrapText="1"/>
      <protection locked="0"/>
    </xf>
    <xf numFmtId="20" fontId="26" fillId="0" borderId="18" xfId="2" applyNumberFormat="1" applyFont="1" applyBorder="1" applyAlignment="1" applyProtection="1">
      <alignment horizontal="center" vertical="center" wrapText="1"/>
      <protection locked="0"/>
    </xf>
    <xf numFmtId="20" fontId="26" fillId="4" borderId="16" xfId="2" applyNumberFormat="1" applyFont="1" applyFill="1" applyBorder="1" applyAlignment="1" applyProtection="1">
      <alignment horizontal="center" vertical="center" wrapText="1"/>
      <protection locked="0"/>
    </xf>
    <xf numFmtId="20" fontId="26" fillId="4" borderId="18" xfId="2" applyNumberFormat="1" applyFont="1" applyFill="1" applyBorder="1" applyAlignment="1" applyProtection="1">
      <alignment horizontal="center" vertical="center" wrapText="1"/>
      <protection locked="0"/>
    </xf>
    <xf numFmtId="0" fontId="26" fillId="0" borderId="16" xfId="2" applyFont="1" applyBorder="1" applyAlignment="1" applyProtection="1">
      <alignment horizontal="center" vertical="center" wrapText="1"/>
      <protection locked="0"/>
    </xf>
    <xf numFmtId="0" fontId="26" fillId="0" borderId="18" xfId="2" applyFont="1" applyBorder="1" applyAlignment="1" applyProtection="1">
      <alignment horizontal="center" vertical="center" wrapText="1"/>
      <protection locked="0"/>
    </xf>
    <xf numFmtId="0" fontId="26" fillId="0" borderId="16" xfId="0" applyFont="1" applyBorder="1" applyAlignment="1" applyProtection="1">
      <alignment horizontal="center" vertical="center" wrapText="1"/>
      <protection locked="0"/>
    </xf>
    <xf numFmtId="0" fontId="26" fillId="0" borderId="18" xfId="0" applyFont="1" applyBorder="1" applyAlignment="1" applyProtection="1">
      <alignment horizontal="center" vertical="center" wrapText="1"/>
      <protection locked="0"/>
    </xf>
    <xf numFmtId="0" fontId="3" fillId="0" borderId="11" xfId="2" applyBorder="1" applyAlignment="1" applyProtection="1">
      <alignment horizontal="center" vertical="center"/>
      <protection locked="0"/>
    </xf>
    <xf numFmtId="12" fontId="3" fillId="11" borderId="16" xfId="3" applyNumberFormat="1" applyFont="1" applyFill="1" applyBorder="1" applyAlignment="1">
      <alignment horizontal="center" vertical="center" wrapText="1" shrinkToFit="1"/>
    </xf>
    <xf numFmtId="12" fontId="3" fillId="11" borderId="17" xfId="3" applyNumberFormat="1" applyFont="1" applyFill="1" applyBorder="1" applyAlignment="1">
      <alignment horizontal="center" vertical="center" wrapText="1" shrinkToFit="1"/>
    </xf>
    <xf numFmtId="49" fontId="26" fillId="0" borderId="16" xfId="2" applyNumberFormat="1" applyFont="1" applyBorder="1" applyAlignment="1" applyProtection="1">
      <alignment horizontal="center" vertical="center" wrapText="1"/>
      <protection locked="0"/>
    </xf>
    <xf numFmtId="49" fontId="26" fillId="0" borderId="17" xfId="2" applyNumberFormat="1" applyFont="1" applyBorder="1" applyAlignment="1" applyProtection="1">
      <alignment horizontal="center" vertical="center" wrapText="1"/>
      <protection locked="0"/>
    </xf>
    <xf numFmtId="0" fontId="3" fillId="0" borderId="11" xfId="2" applyBorder="1" applyAlignment="1" applyProtection="1">
      <alignment horizontal="center" vertical="center" wrapText="1"/>
      <protection locked="0"/>
    </xf>
    <xf numFmtId="0" fontId="44" fillId="4" borderId="11" xfId="2" applyFont="1" applyFill="1" applyBorder="1" applyAlignment="1" applyProtection="1">
      <alignment horizontal="center" vertical="center" wrapText="1"/>
      <protection locked="0"/>
    </xf>
    <xf numFmtId="0" fontId="26" fillId="4" borderId="11" xfId="2" applyFont="1" applyFill="1" applyBorder="1" applyAlignment="1" applyProtection="1">
      <alignment horizontal="center" vertical="center" wrapText="1"/>
      <protection locked="0"/>
    </xf>
    <xf numFmtId="12" fontId="26" fillId="0" borderId="11" xfId="3" applyNumberFormat="1" applyFont="1" applyFill="1" applyBorder="1" applyAlignment="1">
      <alignment horizontal="center" vertical="center" wrapText="1" shrinkToFit="1"/>
    </xf>
    <xf numFmtId="0" fontId="37" fillId="0" borderId="0" xfId="2" applyFont="1" applyAlignment="1" applyProtection="1">
      <alignment horizontal="center" vertical="center" wrapText="1"/>
      <protection locked="0"/>
    </xf>
    <xf numFmtId="0" fontId="37" fillId="0" borderId="15" xfId="2" applyFont="1" applyBorder="1" applyAlignment="1" applyProtection="1">
      <alignment horizontal="center" vertical="center" wrapText="1"/>
      <protection locked="0"/>
    </xf>
    <xf numFmtId="165" fontId="5" fillId="6" borderId="1" xfId="2" applyNumberFormat="1" applyFont="1" applyFill="1" applyBorder="1" applyAlignment="1" applyProtection="1">
      <alignment horizontal="center" vertical="center"/>
      <protection locked="0"/>
    </xf>
    <xf numFmtId="165" fontId="5" fillId="6" borderId="3" xfId="2" applyNumberFormat="1" applyFont="1" applyFill="1" applyBorder="1" applyAlignment="1" applyProtection="1">
      <alignment horizontal="center" vertical="center"/>
      <protection locked="0"/>
    </xf>
    <xf numFmtId="165" fontId="5" fillId="6" borderId="4" xfId="2" applyNumberFormat="1" applyFont="1" applyFill="1" applyBorder="1" applyAlignment="1" applyProtection="1">
      <alignment horizontal="center" vertical="center"/>
      <protection locked="0"/>
    </xf>
    <xf numFmtId="165" fontId="5" fillId="6" borderId="5" xfId="2" applyNumberFormat="1" applyFont="1" applyFill="1" applyBorder="1" applyAlignment="1" applyProtection="1">
      <alignment horizontal="center" vertical="center"/>
      <protection locked="0"/>
    </xf>
    <xf numFmtId="165" fontId="5" fillId="9" borderId="1" xfId="2" applyNumberFormat="1" applyFont="1" applyFill="1" applyBorder="1" applyAlignment="1" applyProtection="1">
      <alignment horizontal="center" vertical="center"/>
      <protection locked="0"/>
    </xf>
    <xf numFmtId="165" fontId="5" fillId="9" borderId="3" xfId="2" applyNumberFormat="1" applyFont="1" applyFill="1" applyBorder="1" applyAlignment="1" applyProtection="1">
      <alignment horizontal="center" vertical="center"/>
      <protection locked="0"/>
    </xf>
    <xf numFmtId="165" fontId="5" fillId="9" borderId="4" xfId="2" applyNumberFormat="1" applyFont="1" applyFill="1" applyBorder="1" applyAlignment="1" applyProtection="1">
      <alignment horizontal="center" vertical="center"/>
      <protection locked="0"/>
    </xf>
    <xf numFmtId="165" fontId="5" fillId="9" borderId="5" xfId="2" applyNumberFormat="1" applyFont="1" applyFill="1" applyBorder="1" applyAlignment="1" applyProtection="1">
      <alignment horizontal="center" vertical="center"/>
      <protection locked="0"/>
    </xf>
    <xf numFmtId="0" fontId="7" fillId="7" borderId="25"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26" xfId="0" applyFont="1" applyFill="1" applyBorder="1" applyAlignment="1">
      <alignment horizontal="center" vertical="center" wrapText="1"/>
    </xf>
    <xf numFmtId="0" fontId="26" fillId="0" borderId="17" xfId="0" applyFont="1" applyBorder="1" applyAlignment="1" applyProtection="1">
      <alignment horizontal="center" vertical="center" wrapText="1"/>
      <protection locked="0"/>
    </xf>
    <xf numFmtId="0" fontId="26" fillId="0" borderId="3" xfId="2" applyFont="1" applyBorder="1" applyAlignment="1" applyProtection="1">
      <alignment horizontal="center" vertical="center" wrapText="1"/>
      <protection locked="0"/>
    </xf>
    <xf numFmtId="0" fontId="26" fillId="0" borderId="5" xfId="2" applyFont="1" applyBorder="1" applyAlignment="1" applyProtection="1">
      <alignment horizontal="center" vertical="center" wrapText="1"/>
      <protection locked="0"/>
    </xf>
    <xf numFmtId="0" fontId="26" fillId="0" borderId="11" xfId="2" applyFont="1" applyBorder="1" applyAlignment="1" applyProtection="1">
      <alignment horizontal="center" vertical="center" wrapText="1"/>
      <protection locked="0"/>
    </xf>
    <xf numFmtId="0" fontId="26" fillId="4" borderId="17" xfId="3" applyNumberFormat="1" applyFont="1" applyFill="1" applyBorder="1" applyAlignment="1" applyProtection="1">
      <alignment horizontal="center" vertical="center"/>
      <protection locked="0"/>
    </xf>
    <xf numFmtId="49" fontId="26" fillId="4" borderId="16" xfId="2" applyNumberFormat="1" applyFont="1" applyFill="1" applyBorder="1" applyAlignment="1" applyProtection="1">
      <alignment horizontal="center" vertical="center" wrapText="1"/>
      <protection locked="0"/>
    </xf>
    <xf numFmtId="49" fontId="26" fillId="4" borderId="17" xfId="2" applyNumberFormat="1" applyFont="1" applyFill="1" applyBorder="1" applyAlignment="1" applyProtection="1">
      <alignment horizontal="center" vertical="center" wrapText="1"/>
      <protection locked="0"/>
    </xf>
  </cellXfs>
  <cellStyles count="10">
    <cellStyle name="Accent6" xfId="1" builtinId="49"/>
    <cellStyle name="Comma 2" xfId="5" xr:uid="{00000000-0005-0000-0000-000001000000}"/>
    <cellStyle name="Currency" xfId="8" builtinId="4"/>
    <cellStyle name="Currency 2" xfId="3" xr:uid="{00000000-0005-0000-0000-000003000000}"/>
    <cellStyle name="Hyperlink" xfId="7" builtinId="8"/>
    <cellStyle name="Normal" xfId="0" builtinId="0"/>
    <cellStyle name="Normal 2" xfId="2" xr:uid="{00000000-0005-0000-0000-000006000000}"/>
    <cellStyle name="Normal_ERICA 0809 DT rates  - draft 3 2" xfId="6" xr:uid="{00000000-0005-0000-0000-000007000000}"/>
    <cellStyle name="Per cent" xfId="9" builtinId="5"/>
    <cellStyle name="Percent 2" xfId="4" xr:uid="{00000000-0005-0000-0000-000008000000}"/>
  </cellStyles>
  <dxfs count="0"/>
  <tableStyles count="0" defaultTableStyle="TableStyleMedium2" defaultPivotStyle="PivotStyleLight16"/>
  <colors>
    <mruColors>
      <color rgb="FF3366FF"/>
      <color rgb="FFFFFFCC"/>
      <color rgb="FFF8E588"/>
      <color rgb="FFFFCC00"/>
      <color rgb="FF008000"/>
      <color rgb="FF660066"/>
      <color rgb="FFCC99FF"/>
      <color rgb="FF3399FF"/>
      <color rgb="FF99FF33"/>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hyperlink" Target="#'TERMS &amp; CONDITIONS'!A1"/></Relationships>
</file>

<file path=xl/drawings/drawing1.xml><?xml version="1.0" encoding="utf-8"?>
<xdr:wsDr xmlns:xdr="http://schemas.openxmlformats.org/drawingml/2006/spreadsheetDrawing" xmlns:a="http://schemas.openxmlformats.org/drawingml/2006/main">
  <xdr:twoCellAnchor editAs="oneCell">
    <xdr:from>
      <xdr:col>0</xdr:col>
      <xdr:colOff>15241</xdr:colOff>
      <xdr:row>0</xdr:row>
      <xdr:rowOff>68581</xdr:rowOff>
    </xdr:from>
    <xdr:to>
      <xdr:col>1</xdr:col>
      <xdr:colOff>53340</xdr:colOff>
      <xdr:row>0</xdr:row>
      <xdr:rowOff>935030</xdr:rowOff>
    </xdr:to>
    <xdr:pic>
      <xdr:nvPicPr>
        <xdr:cNvPr id="2" name="Picture 1">
          <a:extLst>
            <a:ext uri="{FF2B5EF4-FFF2-40B4-BE49-F238E27FC236}">
              <a16:creationId xmlns:a16="http://schemas.microsoft.com/office/drawing/2014/main" id="{57082F63-4101-48B7-A58F-C17E51657F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1" y="68581"/>
          <a:ext cx="1821179" cy="8664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6362701</xdr:colOff>
      <xdr:row>173</xdr:row>
      <xdr:rowOff>0</xdr:rowOff>
    </xdr:from>
    <xdr:ext cx="2164" cy="369570"/>
    <xdr:pic>
      <xdr:nvPicPr>
        <xdr:cNvPr id="2" name="Picture 1"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E87537B1-60E4-4EAA-A951-2762C8CB4DF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369570"/>
    <xdr:pic>
      <xdr:nvPicPr>
        <xdr:cNvPr id="3" name="Picture 2"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06776D39-1121-4DF8-95CD-3D5DE8A3252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582930"/>
    <xdr:pic>
      <xdr:nvPicPr>
        <xdr:cNvPr id="4" name="Picture 3"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5154D4A4-04F0-412F-AD11-333CB160B9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58293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6877050</xdr:colOff>
      <xdr:row>173</xdr:row>
      <xdr:rowOff>0</xdr:rowOff>
    </xdr:from>
    <xdr:ext cx="1646" cy="369570"/>
    <xdr:pic>
      <xdr:nvPicPr>
        <xdr:cNvPr id="5" name="Picture 4"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0BCAD177-E77F-499A-8BE2-86D1485B08F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77050" y="34831020"/>
          <a:ext cx="1646"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6858000</xdr:colOff>
      <xdr:row>173</xdr:row>
      <xdr:rowOff>0</xdr:rowOff>
    </xdr:from>
    <xdr:ext cx="2164" cy="369570"/>
    <xdr:pic>
      <xdr:nvPicPr>
        <xdr:cNvPr id="6" name="Picture 5"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DEC93C66-3892-4DFB-BB50-A5AAD4922D4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58000" y="34831020"/>
          <a:ext cx="2164"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6838950</xdr:colOff>
      <xdr:row>173</xdr:row>
      <xdr:rowOff>0</xdr:rowOff>
    </xdr:from>
    <xdr:ext cx="1646" cy="369570"/>
    <xdr:pic>
      <xdr:nvPicPr>
        <xdr:cNvPr id="7" name="Picture 6"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FAFAABC0-A259-47D6-A214-06394186FC2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38950" y="34831020"/>
          <a:ext cx="1646"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369570"/>
    <xdr:pic>
      <xdr:nvPicPr>
        <xdr:cNvPr id="8" name="Picture 7"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17B74956-1F84-40E6-91D8-9EC8340F3A5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5974" cy="369570"/>
    <xdr:pic>
      <xdr:nvPicPr>
        <xdr:cNvPr id="9" name="Picture 8"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9B061FBA-4528-4C90-BB3B-A9A6064470E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86525" y="34831020"/>
          <a:ext cx="5974" cy="36957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10" name="Picture 9"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17B1773E-6CC3-4EA1-9B0F-CA266951EB1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6838950</xdr:colOff>
      <xdr:row>173</xdr:row>
      <xdr:rowOff>0</xdr:rowOff>
    </xdr:from>
    <xdr:ext cx="2164" cy="581025"/>
    <xdr:pic>
      <xdr:nvPicPr>
        <xdr:cNvPr id="11" name="Picture 10"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E531DCD2-8550-4AC5-89CE-08AC8609161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38950" y="34831020"/>
          <a:ext cx="2164" cy="581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12" name="Picture 11"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BDD4D557-961E-4114-AA39-3B6D5AC7FA4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6838950</xdr:colOff>
      <xdr:row>173</xdr:row>
      <xdr:rowOff>0</xdr:rowOff>
    </xdr:from>
    <xdr:ext cx="2164" cy="581025"/>
    <xdr:pic>
      <xdr:nvPicPr>
        <xdr:cNvPr id="13" name="Picture 12"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CA324913-1480-4FFE-A87D-0B522053605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38950" y="34831020"/>
          <a:ext cx="2164" cy="581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14" name="Picture 13"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DBC288D9-4B59-4762-9C97-5A38ECFBC20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15" name="Picture 14"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507DB406-E2CC-4E24-B2B1-C57B1AE2023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16" name="Picture 15"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89CE7EDA-32A0-4459-9120-459F9953B7D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371475"/>
    <xdr:pic>
      <xdr:nvPicPr>
        <xdr:cNvPr id="17" name="Picture 16"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1AA09C66-EA3D-4EBB-BB5C-CE4EB49923A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371475"/>
    <xdr:pic>
      <xdr:nvPicPr>
        <xdr:cNvPr id="18" name="Picture 17"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1380F013-AC68-486B-A9A6-641C6E70849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581025"/>
    <xdr:pic>
      <xdr:nvPicPr>
        <xdr:cNvPr id="19" name="Picture 18"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B5F03577-22A4-434C-9957-D191E6F6230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581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6877050</xdr:colOff>
      <xdr:row>173</xdr:row>
      <xdr:rowOff>0</xdr:rowOff>
    </xdr:from>
    <xdr:ext cx="1646" cy="371475"/>
    <xdr:pic>
      <xdr:nvPicPr>
        <xdr:cNvPr id="20" name="Picture 19"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814CD3CE-D516-4920-91AC-765B9949CF6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77050" y="34831020"/>
          <a:ext cx="1646"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6858000</xdr:colOff>
      <xdr:row>173</xdr:row>
      <xdr:rowOff>0</xdr:rowOff>
    </xdr:from>
    <xdr:ext cx="2164" cy="371475"/>
    <xdr:pic>
      <xdr:nvPicPr>
        <xdr:cNvPr id="21" name="Picture 20"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2316B809-9274-4390-862B-451F0FFEDBC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58000"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6838950</xdr:colOff>
      <xdr:row>173</xdr:row>
      <xdr:rowOff>0</xdr:rowOff>
    </xdr:from>
    <xdr:ext cx="1646" cy="371475"/>
    <xdr:pic>
      <xdr:nvPicPr>
        <xdr:cNvPr id="22" name="Picture 21"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55531EE0-DFAD-413E-BA51-2D50ECD6763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38950" y="34831020"/>
          <a:ext cx="1646"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6362701</xdr:colOff>
      <xdr:row>173</xdr:row>
      <xdr:rowOff>0</xdr:rowOff>
    </xdr:from>
    <xdr:ext cx="2164" cy="371475"/>
    <xdr:pic>
      <xdr:nvPicPr>
        <xdr:cNvPr id="23" name="Picture 22"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BBFCEE59-D827-4197-9312-0A95B2DA537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62701"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6838950</xdr:colOff>
      <xdr:row>173</xdr:row>
      <xdr:rowOff>0</xdr:rowOff>
    </xdr:from>
    <xdr:ext cx="2164" cy="581025"/>
    <xdr:pic>
      <xdr:nvPicPr>
        <xdr:cNvPr id="24" name="Picture 23"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FE879EAE-31CD-4468-8842-B013D44F5B8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38950" y="34831020"/>
          <a:ext cx="2164" cy="581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25" name="Picture 24"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A224D42F-37B1-41D4-9B55-6F3D34E8834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6838950</xdr:colOff>
      <xdr:row>173</xdr:row>
      <xdr:rowOff>0</xdr:rowOff>
    </xdr:from>
    <xdr:ext cx="2164" cy="581025"/>
    <xdr:pic>
      <xdr:nvPicPr>
        <xdr:cNvPr id="26" name="Picture 25"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35A2C3A0-79A3-4A35-8182-A5353A065F9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38950" y="34831020"/>
          <a:ext cx="2164" cy="5810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27" name="Picture 26"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3D2AB0EB-2C35-49B3-A5E6-5866FB6B8FE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0</xdr:col>
      <xdr:colOff>6486525</xdr:colOff>
      <xdr:row>173</xdr:row>
      <xdr:rowOff>0</xdr:rowOff>
    </xdr:from>
    <xdr:ext cx="2164" cy="371475"/>
    <xdr:pic>
      <xdr:nvPicPr>
        <xdr:cNvPr id="28" name="Picture 27" descr="C:\Users\barbara.grimau\AppData\Local\Microsoft\Windows\Temporary Internet Files\Content.IE5\X85VVPKK\MC900442145[1].png">
          <a:hlinkClick xmlns:r="http://schemas.openxmlformats.org/officeDocument/2006/relationships" r:id="rId1"/>
          <a:extLst>
            <a:ext uri="{FF2B5EF4-FFF2-40B4-BE49-F238E27FC236}">
              <a16:creationId xmlns:a16="http://schemas.microsoft.com/office/drawing/2014/main" id="{6E7536DC-9339-4542-B323-9B1A3098740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86525" y="34831020"/>
          <a:ext cx="2164" cy="37147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terry@gowest.com.au" TargetMode="External"/><Relationship Id="rId7" Type="http://schemas.openxmlformats.org/officeDocument/2006/relationships/hyperlink" Target="mailto:feedback@gowest.com.au" TargetMode="External"/><Relationship Id="rId2" Type="http://schemas.openxmlformats.org/officeDocument/2006/relationships/hyperlink" Target="http://www.gowest.com.au/" TargetMode="External"/><Relationship Id="rId1" Type="http://schemas.openxmlformats.org/officeDocument/2006/relationships/hyperlink" Target="mailto:info@gowest.com.au" TargetMode="External"/><Relationship Id="rId6" Type="http://schemas.openxmlformats.org/officeDocument/2006/relationships/hyperlink" Target="mailto:groups@gowest.com.au" TargetMode="External"/><Relationship Id="rId5" Type="http://schemas.openxmlformats.org/officeDocument/2006/relationships/hyperlink" Target="mailto:accounts@gowest.com.au" TargetMode="External"/><Relationship Id="rId4" Type="http://schemas.openxmlformats.org/officeDocument/2006/relationships/hyperlink" Target="mailto:bookings@gowest.com.au" TargetMode="External"/><Relationship Id="rId9"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2DC2-E549-4966-BAA3-9FB9829BAE6E}">
  <sheetPr codeName="Sheet1">
    <tabColor theme="9" tint="-0.249977111117893"/>
  </sheetPr>
  <dimension ref="A1:B25"/>
  <sheetViews>
    <sheetView workbookViewId="0">
      <selection activeCell="B4" sqref="B4"/>
    </sheetView>
  </sheetViews>
  <sheetFormatPr defaultColWidth="8.85546875" defaultRowHeight="14.25" x14ac:dyDescent="0.2"/>
  <cols>
    <col min="1" max="1" width="26" style="70" customWidth="1"/>
    <col min="2" max="2" width="46.42578125" style="70" customWidth="1"/>
    <col min="3" max="16384" width="8.85546875" style="70"/>
  </cols>
  <sheetData>
    <row r="1" spans="1:2" ht="77.45" customHeight="1" thickBot="1" x14ac:dyDescent="0.25">
      <c r="A1" s="168"/>
      <c r="B1" s="168"/>
    </row>
    <row r="2" spans="1:2" s="88" customFormat="1" ht="27.6" hidden="1" customHeight="1" x14ac:dyDescent="0.25">
      <c r="A2" s="169" t="s">
        <v>31</v>
      </c>
      <c r="B2" s="170"/>
    </row>
    <row r="3" spans="1:2" s="91" customFormat="1" ht="27.6" hidden="1" customHeight="1" x14ac:dyDescent="0.25">
      <c r="A3" s="95" t="s">
        <v>32</v>
      </c>
      <c r="B3" s="96">
        <f>'Comm rate'!B1</f>
        <v>0</v>
      </c>
    </row>
    <row r="4" spans="1:2" s="88" customFormat="1" ht="27.6" customHeight="1" thickBot="1" x14ac:dyDescent="0.3">
      <c r="A4" s="162" t="s">
        <v>33</v>
      </c>
      <c r="B4" s="163" t="str">
        <f>TEXT('Comm rate'!B2,"dddd, d mmmm yyyy")</f>
        <v>Monday, 16 September 2024</v>
      </c>
    </row>
    <row r="6" spans="1:2" s="88" customFormat="1" ht="25.15" customHeight="1" x14ac:dyDescent="0.25">
      <c r="A6" s="86" t="s">
        <v>20</v>
      </c>
      <c r="B6" s="87" t="s">
        <v>39</v>
      </c>
    </row>
    <row r="7" spans="1:2" s="88" customFormat="1" ht="25.15" customHeight="1" x14ac:dyDescent="0.25">
      <c r="A7" s="86" t="s">
        <v>7</v>
      </c>
      <c r="B7" s="87" t="s">
        <v>85</v>
      </c>
    </row>
    <row r="8" spans="1:2" s="88" customFormat="1" ht="25.15" customHeight="1" x14ac:dyDescent="0.25">
      <c r="A8" s="86" t="s">
        <v>8</v>
      </c>
      <c r="B8" s="87" t="s">
        <v>40</v>
      </c>
    </row>
    <row r="9" spans="1:2" s="88" customFormat="1" ht="25.15" customHeight="1" x14ac:dyDescent="0.25">
      <c r="A9" s="86" t="s">
        <v>9</v>
      </c>
      <c r="B9" s="89" t="s">
        <v>41</v>
      </c>
    </row>
    <row r="10" spans="1:2" s="88" customFormat="1" ht="25.15" customHeight="1" x14ac:dyDescent="0.25">
      <c r="A10" s="86" t="s">
        <v>10</v>
      </c>
      <c r="B10" s="89" t="s">
        <v>49</v>
      </c>
    </row>
    <row r="11" spans="1:2" s="88" customFormat="1" ht="25.15" customHeight="1" x14ac:dyDescent="0.25">
      <c r="A11" s="86" t="s">
        <v>11</v>
      </c>
      <c r="B11" s="87" t="s">
        <v>42</v>
      </c>
    </row>
    <row r="12" spans="1:2" ht="15" x14ac:dyDescent="0.25">
      <c r="A12" s="71"/>
    </row>
    <row r="13" spans="1:2" ht="15.75" x14ac:dyDescent="0.25">
      <c r="A13" s="171" t="s">
        <v>12</v>
      </c>
      <c r="B13" s="171"/>
    </row>
    <row r="14" spans="1:2" s="88" customFormat="1" ht="22.15" customHeight="1" x14ac:dyDescent="0.25">
      <c r="A14" s="88" t="s">
        <v>15</v>
      </c>
      <c r="B14" s="90" t="s">
        <v>43</v>
      </c>
    </row>
    <row r="15" spans="1:2" s="88" customFormat="1" ht="22.15" customHeight="1" x14ac:dyDescent="0.25">
      <c r="A15" s="88" t="s">
        <v>13</v>
      </c>
      <c r="B15" s="89" t="s">
        <v>44</v>
      </c>
    </row>
    <row r="16" spans="1:2" s="88" customFormat="1" ht="22.15" customHeight="1" x14ac:dyDescent="0.25">
      <c r="A16" s="91" t="s">
        <v>14</v>
      </c>
      <c r="B16" s="89" t="s">
        <v>45</v>
      </c>
    </row>
    <row r="17" spans="1:2" s="88" customFormat="1" ht="22.15" customHeight="1" x14ac:dyDescent="0.25">
      <c r="A17" s="91" t="s">
        <v>16</v>
      </c>
      <c r="B17" s="90" t="s">
        <v>46</v>
      </c>
    </row>
    <row r="18" spans="1:2" s="88" customFormat="1" ht="22.15" customHeight="1" x14ac:dyDescent="0.25">
      <c r="A18" s="91" t="s">
        <v>38</v>
      </c>
      <c r="B18" s="89" t="s">
        <v>47</v>
      </c>
    </row>
    <row r="20" spans="1:2" ht="18" x14ac:dyDescent="0.25">
      <c r="A20" s="99" t="s">
        <v>101</v>
      </c>
      <c r="B20" s="72"/>
    </row>
    <row r="21" spans="1:2" s="88" customFormat="1" ht="20.45" customHeight="1" x14ac:dyDescent="0.25">
      <c r="A21" s="91" t="s">
        <v>17</v>
      </c>
      <c r="B21" s="97" t="s">
        <v>86</v>
      </c>
    </row>
    <row r="22" spans="1:2" s="88" customFormat="1" ht="20.45" customHeight="1" x14ac:dyDescent="0.25">
      <c r="A22" s="91" t="s">
        <v>21</v>
      </c>
      <c r="B22" s="97" t="s">
        <v>87</v>
      </c>
    </row>
    <row r="23" spans="1:2" s="88" customFormat="1" ht="20.45" customHeight="1" x14ac:dyDescent="0.25">
      <c r="A23" s="91" t="s">
        <v>18</v>
      </c>
      <c r="B23" s="98" t="s">
        <v>88</v>
      </c>
    </row>
    <row r="24" spans="1:2" s="88" customFormat="1" ht="20.45" customHeight="1" x14ac:dyDescent="0.25">
      <c r="A24" s="91" t="s">
        <v>19</v>
      </c>
      <c r="B24" s="97">
        <v>644018732</v>
      </c>
    </row>
    <row r="25" spans="1:2" s="88" customFormat="1" ht="20.45" customHeight="1" x14ac:dyDescent="0.25">
      <c r="A25" s="91" t="s">
        <v>22</v>
      </c>
      <c r="B25" s="97" t="s">
        <v>48</v>
      </c>
    </row>
  </sheetData>
  <mergeCells count="3">
    <mergeCell ref="A1:B1"/>
    <mergeCell ref="A2:B2"/>
    <mergeCell ref="A13:B13"/>
  </mergeCells>
  <hyperlinks>
    <hyperlink ref="B9" r:id="rId1" xr:uid="{E64A5E2A-EA65-4550-B07A-7E0F66EF6180}"/>
    <hyperlink ref="B10" r:id="rId2" xr:uid="{57E20AB4-3728-49EF-B6EA-27C56306D5A8}"/>
    <hyperlink ref="B14" r:id="rId3" xr:uid="{3E900349-9E2F-4347-988B-0D8C79BFCD02}"/>
    <hyperlink ref="B15" r:id="rId4" xr:uid="{FCD69323-C02C-413E-AF3F-85BE732436FF}"/>
    <hyperlink ref="B16" r:id="rId5" xr:uid="{8F34BF7C-8B9C-4CF2-B3A1-82310B76D72B}"/>
    <hyperlink ref="B17" r:id="rId6" xr:uid="{92C95147-23DC-4571-8274-7EFD577DD25A}"/>
    <hyperlink ref="B18" r:id="rId7" xr:uid="{8585FB68-EF60-4F3E-B0EC-6985B2692134}"/>
  </hyperlinks>
  <pageMargins left="0.7" right="0.7" top="0.75" bottom="0.75" header="0.3" footer="0.3"/>
  <pageSetup orientation="portrait" r:id="rId8"/>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7030A0"/>
  </sheetPr>
  <dimension ref="A1:T30"/>
  <sheetViews>
    <sheetView tabSelected="1" zoomScale="80" zoomScaleNormal="80" workbookViewId="0">
      <pane ySplit="5" topLeftCell="A21" activePane="bottomLeft" state="frozen"/>
      <selection pane="bottomLeft" activeCell="M28" sqref="M28"/>
    </sheetView>
  </sheetViews>
  <sheetFormatPr defaultColWidth="9.140625" defaultRowHeight="15" x14ac:dyDescent="0.25"/>
  <cols>
    <col min="1" max="1" width="40.28515625" style="117" customWidth="1"/>
    <col min="2" max="2" width="12.7109375" style="12" customWidth="1"/>
    <col min="3" max="3" width="11.28515625" style="13" customWidth="1"/>
    <col min="4" max="4" width="11.28515625" style="11" customWidth="1"/>
    <col min="5" max="5" width="12.7109375" style="83" customWidth="1"/>
    <col min="6" max="6" width="10.7109375" style="11" customWidth="1"/>
    <col min="7" max="7" width="18" style="11" customWidth="1"/>
    <col min="8" max="8" width="13.28515625" style="11" customWidth="1"/>
    <col min="9" max="9" width="15.28515625" customWidth="1"/>
    <col min="10" max="10" width="22.28515625" style="1" customWidth="1"/>
    <col min="11" max="11" width="17.85546875" style="2" customWidth="1"/>
    <col min="12" max="12" width="17.7109375" style="2" customWidth="1"/>
    <col min="13" max="13" width="51.85546875" style="2" customWidth="1"/>
    <col min="14" max="14" width="28.28515625" style="2" customWidth="1"/>
    <col min="15" max="15" width="41.7109375" style="2" bestFit="1" customWidth="1"/>
    <col min="16" max="16" width="38.42578125" style="2" customWidth="1"/>
    <col min="17" max="16384" width="9.140625" style="2"/>
  </cols>
  <sheetData>
    <row r="1" spans="1:20" ht="15.75" x14ac:dyDescent="0.25">
      <c r="A1" s="201" t="str">
        <f>"* All prices are valid 1st April "&amp;'Comm rate'!$B$3&amp;" - 31st March "&amp;'Comm rate'!$B$3+1</f>
        <v>* All prices are valid 1st April 2024 - 31st March 2025</v>
      </c>
      <c r="B1" s="31"/>
      <c r="C1" s="203" t="s">
        <v>76</v>
      </c>
      <c r="D1" s="204"/>
      <c r="E1" s="207" t="s">
        <v>77</v>
      </c>
      <c r="F1" s="208"/>
      <c r="G1" s="73"/>
      <c r="H1" s="73"/>
      <c r="I1" s="32"/>
      <c r="J1" s="2"/>
    </row>
    <row r="2" spans="1:20" ht="14.45" customHeight="1" x14ac:dyDescent="0.2">
      <c r="A2" s="202"/>
      <c r="B2" s="57"/>
      <c r="C2" s="205"/>
      <c r="D2" s="206"/>
      <c r="E2" s="209"/>
      <c r="F2" s="210"/>
      <c r="G2" s="74"/>
      <c r="H2" s="74"/>
      <c r="I2" s="58"/>
      <c r="J2" s="59"/>
      <c r="K2" s="59"/>
      <c r="L2" s="59"/>
      <c r="M2" s="59"/>
      <c r="N2" s="59"/>
      <c r="O2" s="59"/>
      <c r="P2" s="59"/>
    </row>
    <row r="3" spans="1:20" s="3" customFormat="1" ht="7.5" customHeight="1" x14ac:dyDescent="0.2">
      <c r="A3" s="113"/>
      <c r="B3" s="61"/>
      <c r="C3" s="61"/>
      <c r="D3" s="60"/>
      <c r="E3" s="61"/>
      <c r="F3" s="61"/>
      <c r="G3" s="61"/>
      <c r="H3" s="61"/>
      <c r="I3" s="60"/>
      <c r="J3" s="61"/>
      <c r="K3" s="61"/>
      <c r="L3" s="61"/>
      <c r="M3" s="61"/>
      <c r="N3" s="61"/>
      <c r="O3" s="61"/>
      <c r="P3" s="61"/>
    </row>
    <row r="4" spans="1:20" s="4" customFormat="1" ht="36" x14ac:dyDescent="0.25">
      <c r="A4" s="62" t="s">
        <v>0</v>
      </c>
      <c r="B4" s="63" t="s">
        <v>23</v>
      </c>
      <c r="C4" s="63" t="s">
        <v>89</v>
      </c>
      <c r="D4" s="64" t="s">
        <v>90</v>
      </c>
      <c r="E4" s="63" t="s">
        <v>89</v>
      </c>
      <c r="F4" s="64" t="s">
        <v>90</v>
      </c>
      <c r="G4" s="94" t="s">
        <v>91</v>
      </c>
      <c r="H4" s="64" t="s">
        <v>92</v>
      </c>
      <c r="I4" s="64" t="s">
        <v>93</v>
      </c>
      <c r="J4" s="64" t="s">
        <v>94</v>
      </c>
      <c r="K4" s="64" t="s">
        <v>95</v>
      </c>
      <c r="L4" s="64" t="s">
        <v>96</v>
      </c>
      <c r="M4" s="64" t="s">
        <v>97</v>
      </c>
      <c r="N4" s="65" t="s">
        <v>98</v>
      </c>
      <c r="O4" s="64" t="s">
        <v>99</v>
      </c>
      <c r="P4" s="64" t="s">
        <v>100</v>
      </c>
    </row>
    <row r="5" spans="1:20" s="9" customFormat="1" ht="13.15" customHeight="1" x14ac:dyDescent="0.2">
      <c r="A5" s="114"/>
      <c r="B5" s="5"/>
      <c r="C5" s="6"/>
      <c r="D5" s="7"/>
      <c r="E5" s="7"/>
      <c r="F5" s="8"/>
      <c r="G5" s="7"/>
      <c r="H5" s="7"/>
      <c r="I5" s="7"/>
      <c r="J5" s="7"/>
      <c r="K5" s="7"/>
      <c r="L5" s="7"/>
      <c r="M5" s="8"/>
      <c r="N5" s="8"/>
      <c r="O5" s="8"/>
      <c r="P5" s="8"/>
    </row>
    <row r="6" spans="1:20" s="10" customFormat="1" ht="15" customHeight="1" x14ac:dyDescent="0.25">
      <c r="A6" s="211"/>
      <c r="B6" s="212"/>
      <c r="C6" s="212"/>
      <c r="D6" s="212"/>
      <c r="E6" s="212"/>
      <c r="F6" s="212"/>
      <c r="G6" s="212"/>
      <c r="H6" s="212"/>
      <c r="I6" s="212"/>
      <c r="J6" s="212"/>
      <c r="K6" s="212"/>
      <c r="L6" s="212"/>
      <c r="M6" s="212"/>
      <c r="N6" s="212"/>
      <c r="O6" s="212"/>
      <c r="P6" s="213"/>
    </row>
    <row r="7" spans="1:20" s="10" customFormat="1" ht="112.5" customHeight="1" x14ac:dyDescent="0.25">
      <c r="A7" s="120" t="s">
        <v>52</v>
      </c>
      <c r="B7" s="107" t="s">
        <v>51</v>
      </c>
      <c r="C7" s="79">
        <v>155</v>
      </c>
      <c r="D7" s="102">
        <f>C7-20</f>
        <v>135</v>
      </c>
      <c r="E7" s="92">
        <f>SUM(C7*INDEX('Comm rate'!$A$6:$B$22,MATCH($B7,'Comm rate'!$A$6:$A$22,0),2))</f>
        <v>108.5</v>
      </c>
      <c r="F7" s="92">
        <f>SUM(D7*INDEX('Comm rate'!$A$6:$B$22,MATCH($B7,'Comm rate'!$A$6:$A$22,0),2))</f>
        <v>94.5</v>
      </c>
      <c r="G7" s="53">
        <v>2</v>
      </c>
      <c r="H7" s="53">
        <v>24</v>
      </c>
      <c r="I7" s="182" t="s">
        <v>1</v>
      </c>
      <c r="J7" s="54" t="s">
        <v>53</v>
      </c>
      <c r="K7" s="54" t="s">
        <v>111</v>
      </c>
      <c r="L7" s="188" t="s">
        <v>34</v>
      </c>
      <c r="M7" s="164" t="s">
        <v>171</v>
      </c>
      <c r="N7" s="56" t="s">
        <v>35</v>
      </c>
      <c r="O7" s="188" t="s">
        <v>58</v>
      </c>
      <c r="P7" s="188" t="s">
        <v>24</v>
      </c>
    </row>
    <row r="8" spans="1:20" s="10" customFormat="1" ht="115.5" customHeight="1" x14ac:dyDescent="0.25">
      <c r="A8" s="115" t="s">
        <v>64</v>
      </c>
      <c r="B8" s="111" t="s">
        <v>68</v>
      </c>
      <c r="C8" s="79">
        <v>149</v>
      </c>
      <c r="D8" s="102">
        <f>C8-20</f>
        <v>129</v>
      </c>
      <c r="E8" s="92">
        <f>SUM(C8*INDEX('Comm rate'!$A$6:$B$22,MATCH($B8,'Comm rate'!$A$6:$A$22,0),2))</f>
        <v>104.3</v>
      </c>
      <c r="F8" s="92">
        <f>SUM(D8*INDEX('Comm rate'!$A$6:$B$22,MATCH($B8,'Comm rate'!$A$6:$A$22,0),2))</f>
        <v>90.3</v>
      </c>
      <c r="G8" s="68">
        <v>4</v>
      </c>
      <c r="H8" s="68">
        <v>24</v>
      </c>
      <c r="I8" s="183"/>
      <c r="J8" s="149" t="s">
        <v>126</v>
      </c>
      <c r="K8" s="69" t="s">
        <v>54</v>
      </c>
      <c r="L8" s="189"/>
      <c r="M8" s="165" t="s">
        <v>172</v>
      </c>
      <c r="N8" s="67" t="s">
        <v>115</v>
      </c>
      <c r="O8" s="189"/>
      <c r="P8" s="189"/>
    </row>
    <row r="9" spans="1:20" s="10" customFormat="1" ht="16.5" customHeight="1" x14ac:dyDescent="0.25">
      <c r="A9" s="175"/>
      <c r="B9" s="176"/>
      <c r="C9" s="176"/>
      <c r="D9" s="176"/>
      <c r="E9" s="176"/>
      <c r="F9" s="176"/>
      <c r="G9" s="176"/>
      <c r="H9" s="176"/>
      <c r="I9" s="176"/>
      <c r="J9" s="176"/>
      <c r="K9" s="176"/>
      <c r="L9" s="176"/>
      <c r="M9" s="176"/>
      <c r="N9" s="176"/>
      <c r="O9" s="176"/>
      <c r="P9" s="177"/>
    </row>
    <row r="10" spans="1:20" s="78" customFormat="1" ht="93.75" customHeight="1" x14ac:dyDescent="0.25">
      <c r="A10" s="121" t="s">
        <v>62</v>
      </c>
      <c r="B10" s="77" t="s">
        <v>63</v>
      </c>
      <c r="C10" s="79">
        <v>155</v>
      </c>
      <c r="D10" s="102">
        <f>C10-20</f>
        <v>135</v>
      </c>
      <c r="E10" s="92">
        <f>SUM(C10*INDEX('Comm rate'!$A$6:$B$22,MATCH($B10,'Comm rate'!$A$6:$A$22,0),2))</f>
        <v>108.5</v>
      </c>
      <c r="F10" s="92">
        <f>SUM(D10*INDEX('Comm rate'!$A$6:$B$22,MATCH($B10,'Comm rate'!$A$6:$A$22,0),2))</f>
        <v>94.5</v>
      </c>
      <c r="G10" s="80">
        <v>4</v>
      </c>
      <c r="H10" s="80">
        <v>24</v>
      </c>
      <c r="I10" s="84" t="s">
        <v>69</v>
      </c>
      <c r="J10" s="54" t="s">
        <v>53</v>
      </c>
      <c r="K10" s="54" t="s">
        <v>111</v>
      </c>
      <c r="L10" s="82" t="s">
        <v>34</v>
      </c>
      <c r="M10" s="166" t="s">
        <v>173</v>
      </c>
      <c r="N10" s="67" t="s">
        <v>35</v>
      </c>
      <c r="O10" s="82" t="s">
        <v>81</v>
      </c>
      <c r="P10" s="56" t="s">
        <v>120</v>
      </c>
    </row>
    <row r="11" spans="1:20" s="10" customFormat="1" ht="12.6" customHeight="1" x14ac:dyDescent="0.25">
      <c r="A11" s="172"/>
      <c r="B11" s="173"/>
      <c r="C11" s="173"/>
      <c r="D11" s="173"/>
      <c r="E11" s="173"/>
      <c r="F11" s="173"/>
      <c r="G11" s="173"/>
      <c r="H11" s="173"/>
      <c r="I11" s="173"/>
      <c r="J11" s="173"/>
      <c r="K11" s="173"/>
      <c r="L11" s="173"/>
      <c r="M11" s="178"/>
      <c r="N11" s="178"/>
      <c r="O11" s="178"/>
      <c r="P11" s="179"/>
    </row>
    <row r="12" spans="1:20" s="10" customFormat="1" ht="94.5" customHeight="1" x14ac:dyDescent="0.25">
      <c r="A12" s="122" t="s">
        <v>55</v>
      </c>
      <c r="B12" s="108" t="s">
        <v>56</v>
      </c>
      <c r="C12" s="105">
        <v>175</v>
      </c>
      <c r="D12" s="102">
        <f>C12-20</f>
        <v>155</v>
      </c>
      <c r="E12" s="92">
        <f>SUM(C12*INDEX('Comm rate'!$A$6:$B$22,MATCH($B12,'Comm rate'!$A$6:$A$22,0),2))</f>
        <v>122.49999999999999</v>
      </c>
      <c r="F12" s="92">
        <f>SUM(D12*INDEX('Comm rate'!$A$6:$B$22,MATCH($B12,'Comm rate'!$A$6:$A$22,0),2))</f>
        <v>108.5</v>
      </c>
      <c r="G12" s="180">
        <v>2</v>
      </c>
      <c r="H12" s="180">
        <v>24</v>
      </c>
      <c r="I12" s="182" t="s">
        <v>1</v>
      </c>
      <c r="J12" s="184" t="s">
        <v>164</v>
      </c>
      <c r="K12" s="186" t="s">
        <v>54</v>
      </c>
      <c r="L12" s="188" t="s">
        <v>34</v>
      </c>
      <c r="M12" s="164" t="s">
        <v>174</v>
      </c>
      <c r="N12" s="190" t="s">
        <v>115</v>
      </c>
      <c r="O12" s="190" t="s">
        <v>58</v>
      </c>
      <c r="P12" s="190" t="s">
        <v>66</v>
      </c>
      <c r="Q12" s="33"/>
      <c r="R12" s="33"/>
      <c r="S12" s="33"/>
      <c r="T12" s="33"/>
    </row>
    <row r="13" spans="1:20" s="10" customFormat="1" ht="45" customHeight="1" x14ac:dyDescent="0.25">
      <c r="A13" s="110" t="s">
        <v>124</v>
      </c>
      <c r="B13" s="109" t="s">
        <v>74</v>
      </c>
      <c r="C13" s="105">
        <f>C$12+55</f>
        <v>230</v>
      </c>
      <c r="D13" s="102">
        <f>C13-20</f>
        <v>210</v>
      </c>
      <c r="E13" s="92">
        <f>E$12+(0.8*(C13-C$12))</f>
        <v>166.5</v>
      </c>
      <c r="F13" s="92">
        <f>F$12+(0.8*(D13-D$12))</f>
        <v>152.5</v>
      </c>
      <c r="G13" s="181"/>
      <c r="H13" s="181"/>
      <c r="I13" s="183"/>
      <c r="J13" s="185"/>
      <c r="K13" s="187"/>
      <c r="L13" s="189"/>
      <c r="M13" s="56" t="s">
        <v>112</v>
      </c>
      <c r="N13" s="191"/>
      <c r="O13" s="191"/>
      <c r="P13" s="191"/>
      <c r="Q13" s="33"/>
      <c r="R13" s="33"/>
      <c r="S13" s="33"/>
      <c r="T13" s="33"/>
    </row>
    <row r="14" spans="1:20" ht="72" customHeight="1" x14ac:dyDescent="0.2">
      <c r="A14" s="136" t="s">
        <v>125</v>
      </c>
      <c r="B14" s="111" t="s">
        <v>75</v>
      </c>
      <c r="C14" s="105">
        <f>C$12+65</f>
        <v>240</v>
      </c>
      <c r="D14" s="102">
        <f>C14-20</f>
        <v>220</v>
      </c>
      <c r="E14" s="137">
        <f>E$12+(0.8*(C14-C$12))</f>
        <v>174.5</v>
      </c>
      <c r="F14" s="137">
        <f>F$12+(0.8*(D14-D$12))</f>
        <v>160.5</v>
      </c>
      <c r="G14" s="181"/>
      <c r="H14" s="181"/>
      <c r="I14" s="183"/>
      <c r="J14" s="185"/>
      <c r="K14" s="187"/>
      <c r="L14" s="189"/>
      <c r="M14" s="138" t="s">
        <v>113</v>
      </c>
      <c r="N14" s="191"/>
      <c r="O14" s="191"/>
      <c r="P14" s="191"/>
    </row>
    <row r="15" spans="1:20" s="10" customFormat="1" ht="15" customHeight="1" x14ac:dyDescent="0.25">
      <c r="A15" s="175"/>
      <c r="B15" s="176"/>
      <c r="C15" s="176"/>
      <c r="D15" s="176"/>
      <c r="E15" s="176"/>
      <c r="F15" s="176"/>
      <c r="G15" s="176"/>
      <c r="H15" s="176"/>
      <c r="I15" s="176"/>
      <c r="J15" s="176"/>
      <c r="K15" s="176"/>
      <c r="L15" s="176"/>
      <c r="M15" s="176"/>
      <c r="N15" s="176"/>
      <c r="O15" s="176"/>
      <c r="P15" s="177"/>
    </row>
    <row r="16" spans="1:20" s="10" customFormat="1" ht="198" customHeight="1" x14ac:dyDescent="0.25">
      <c r="A16" s="122" t="s">
        <v>83</v>
      </c>
      <c r="B16" s="112" t="s">
        <v>79</v>
      </c>
      <c r="C16" s="79">
        <v>85</v>
      </c>
      <c r="D16" s="102">
        <f>C16-10</f>
        <v>75</v>
      </c>
      <c r="E16" s="92">
        <f>SUM(C16*INDEX('Comm rate'!$A$6:$B$22,MATCH($B16,'Comm rate'!$A$6:$A$22,0),2))</f>
        <v>59.499999999999993</v>
      </c>
      <c r="F16" s="92">
        <f>SUM(D16*INDEX('Comm rate'!$A$6:$B$22,MATCH($B16,'Comm rate'!$A$6:$A$22,0),2))</f>
        <v>52.5</v>
      </c>
      <c r="G16" s="80">
        <v>4</v>
      </c>
      <c r="H16" s="80">
        <v>24</v>
      </c>
      <c r="I16" s="160" t="s">
        <v>1</v>
      </c>
      <c r="J16" s="127" t="s">
        <v>166</v>
      </c>
      <c r="K16" s="161" t="s">
        <v>165</v>
      </c>
      <c r="L16" s="82" t="s">
        <v>34</v>
      </c>
      <c r="M16" s="167" t="s">
        <v>175</v>
      </c>
      <c r="N16" s="67" t="s">
        <v>116</v>
      </c>
      <c r="O16" s="82" t="s">
        <v>80</v>
      </c>
      <c r="P16" s="56" t="s">
        <v>78</v>
      </c>
    </row>
    <row r="17" spans="1:16" s="10" customFormat="1" ht="15" customHeight="1" x14ac:dyDescent="0.25">
      <c r="A17" s="172"/>
      <c r="B17" s="173"/>
      <c r="C17" s="173"/>
      <c r="D17" s="173"/>
      <c r="E17" s="173"/>
      <c r="F17" s="173"/>
      <c r="G17" s="173"/>
      <c r="H17" s="173"/>
      <c r="I17" s="173"/>
      <c r="J17" s="173"/>
      <c r="K17" s="173"/>
      <c r="L17" s="173"/>
      <c r="M17" s="173"/>
      <c r="N17" s="178"/>
      <c r="O17" s="178"/>
      <c r="P17" s="179"/>
    </row>
    <row r="18" spans="1:16" s="10" customFormat="1" ht="78" customHeight="1" x14ac:dyDescent="0.25">
      <c r="A18" s="123" t="s">
        <v>102</v>
      </c>
      <c r="B18" s="106" t="s">
        <v>103</v>
      </c>
      <c r="C18" s="79">
        <v>155</v>
      </c>
      <c r="D18" s="104">
        <f>C18-20</f>
        <v>135</v>
      </c>
      <c r="E18" s="92">
        <f>SUM(C18*INDEX('Comm rate'!$A$6:$B$22,MATCH($B18,'Comm rate'!$A$6:$A$22,0),2))</f>
        <v>108.5</v>
      </c>
      <c r="F18" s="92">
        <f>SUM(D18*INDEX('Comm rate'!$A$6:$B$22,MATCH($B18,'Comm rate'!$A$6:$A$22,0),2))</f>
        <v>94.5</v>
      </c>
      <c r="G18" s="180">
        <v>4</v>
      </c>
      <c r="H18" s="180">
        <v>24</v>
      </c>
      <c r="I18" s="193" t="s">
        <v>1</v>
      </c>
      <c r="J18" s="195" t="s">
        <v>163</v>
      </c>
      <c r="K18" s="219" t="s">
        <v>54</v>
      </c>
      <c r="L18" s="217" t="s">
        <v>34</v>
      </c>
      <c r="M18" s="55" t="s">
        <v>105</v>
      </c>
      <c r="N18" s="190" t="s">
        <v>169</v>
      </c>
      <c r="O18" s="190" t="s">
        <v>58</v>
      </c>
      <c r="P18" s="215" t="s">
        <v>24</v>
      </c>
    </row>
    <row r="19" spans="1:16" s="10" customFormat="1" ht="78" customHeight="1" x14ac:dyDescent="0.25">
      <c r="A19" s="116" t="s">
        <v>124</v>
      </c>
      <c r="B19" s="107" t="s">
        <v>104</v>
      </c>
      <c r="C19" s="79">
        <f>C$18+55</f>
        <v>210</v>
      </c>
      <c r="D19" s="102">
        <f>C19-20</f>
        <v>190</v>
      </c>
      <c r="E19" s="92">
        <f>E$18+(0.8*(C19-C$18))</f>
        <v>152.5</v>
      </c>
      <c r="F19" s="92">
        <f>F$18+(0.8*(D19-D$18))</f>
        <v>138.5</v>
      </c>
      <c r="G19" s="218"/>
      <c r="H19" s="218"/>
      <c r="I19" s="194"/>
      <c r="J19" s="196"/>
      <c r="K19" s="220"/>
      <c r="L19" s="217"/>
      <c r="M19" s="56" t="s">
        <v>114</v>
      </c>
      <c r="N19" s="214"/>
      <c r="O19" s="214"/>
      <c r="P19" s="216"/>
    </row>
    <row r="20" spans="1:16" s="10" customFormat="1" ht="12.6" customHeight="1" x14ac:dyDescent="0.25">
      <c r="A20" s="175"/>
      <c r="B20" s="176"/>
      <c r="C20" s="176"/>
      <c r="D20" s="176"/>
      <c r="E20" s="176"/>
      <c r="F20" s="176"/>
      <c r="G20" s="176"/>
      <c r="H20" s="176"/>
      <c r="I20" s="176"/>
      <c r="J20" s="176"/>
      <c r="K20" s="176"/>
      <c r="L20" s="176"/>
      <c r="M20" s="176"/>
      <c r="N20" s="176"/>
      <c r="O20" s="176"/>
      <c r="P20" s="177"/>
    </row>
    <row r="21" spans="1:16" s="10" customFormat="1" ht="126" customHeight="1" x14ac:dyDescent="0.25">
      <c r="A21" s="123" t="s">
        <v>65</v>
      </c>
      <c r="B21" s="103" t="s">
        <v>57</v>
      </c>
      <c r="C21" s="79">
        <v>165</v>
      </c>
      <c r="D21" s="104">
        <f>C21-20</f>
        <v>145</v>
      </c>
      <c r="E21" s="92">
        <f>SUM(C21*INDEX('Comm rate'!$A$6:$B$22,MATCH($B21,'Comm rate'!$A$6:$A$22,0),2))</f>
        <v>115.49999999999999</v>
      </c>
      <c r="F21" s="92">
        <f>SUM(D21*INDEX('Comm rate'!$A$6:$B$22,MATCH($B21,'Comm rate'!$A$6:$A$22,0),2))</f>
        <v>101.5</v>
      </c>
      <c r="G21" s="81">
        <v>4</v>
      </c>
      <c r="H21" s="53">
        <v>24</v>
      </c>
      <c r="I21" s="124" t="s">
        <v>167</v>
      </c>
      <c r="J21" s="93" t="s">
        <v>53</v>
      </c>
      <c r="K21" s="54" t="s">
        <v>29</v>
      </c>
      <c r="L21" s="56" t="s">
        <v>34</v>
      </c>
      <c r="M21" s="167" t="s">
        <v>176</v>
      </c>
      <c r="N21" s="56" t="s">
        <v>115</v>
      </c>
      <c r="O21" s="82" t="s">
        <v>73</v>
      </c>
      <c r="P21" s="56" t="s">
        <v>120</v>
      </c>
    </row>
    <row r="22" spans="1:16" s="10" customFormat="1" ht="15" customHeight="1" x14ac:dyDescent="0.25">
      <c r="A22" s="172"/>
      <c r="B22" s="173"/>
      <c r="C22" s="173"/>
      <c r="D22" s="173"/>
      <c r="E22" s="173"/>
      <c r="F22" s="173"/>
      <c r="G22" s="173"/>
      <c r="H22" s="173"/>
      <c r="I22" s="173"/>
      <c r="J22" s="173"/>
      <c r="K22" s="173"/>
      <c r="L22" s="173"/>
      <c r="M22" s="173"/>
      <c r="N22" s="173"/>
      <c r="O22" s="173"/>
      <c r="P22" s="174"/>
    </row>
    <row r="23" spans="1:16" s="75" customFormat="1" ht="99" customHeight="1" x14ac:dyDescent="0.25">
      <c r="A23" s="123" t="s">
        <v>59</v>
      </c>
      <c r="B23" s="75" t="s">
        <v>60</v>
      </c>
      <c r="C23" s="152">
        <v>225</v>
      </c>
      <c r="D23" s="153">
        <f>C23-20</f>
        <v>205</v>
      </c>
      <c r="E23" s="92">
        <f>SUM(C23*INDEX('Comm rate'!$A$6:$B$22,MATCH($B23,'Comm rate'!$A$6:$A$22,0),2))</f>
        <v>157.5</v>
      </c>
      <c r="F23" s="92">
        <f>SUM(D23*INDEX('Comm rate'!$A$6:$B$22,MATCH($B23,'Comm rate'!$A$6:$A$22,0),2))</f>
        <v>143.5</v>
      </c>
      <c r="G23" s="76">
        <v>4</v>
      </c>
      <c r="H23" s="76">
        <v>24</v>
      </c>
      <c r="I23" s="76" t="s">
        <v>1</v>
      </c>
      <c r="J23" s="54" t="s">
        <v>70</v>
      </c>
      <c r="K23" s="126" t="s">
        <v>61</v>
      </c>
      <c r="L23" s="139" t="s">
        <v>119</v>
      </c>
      <c r="M23" s="66" t="s">
        <v>118</v>
      </c>
      <c r="N23" s="101" t="s">
        <v>35</v>
      </c>
      <c r="O23" s="82" t="s">
        <v>58</v>
      </c>
      <c r="P23" s="56" t="s">
        <v>24</v>
      </c>
    </row>
    <row r="24" spans="1:16" s="10" customFormat="1" ht="15" customHeight="1" x14ac:dyDescent="0.25">
      <c r="A24" s="175"/>
      <c r="B24" s="176"/>
      <c r="C24" s="176"/>
      <c r="D24" s="176"/>
      <c r="E24" s="176"/>
      <c r="F24" s="176"/>
      <c r="G24" s="176"/>
      <c r="H24" s="176"/>
      <c r="I24" s="176"/>
      <c r="J24" s="176"/>
      <c r="K24" s="176"/>
      <c r="L24" s="176"/>
      <c r="M24" s="176"/>
      <c r="N24" s="176"/>
      <c r="O24" s="176"/>
      <c r="P24" s="177"/>
    </row>
    <row r="25" spans="1:16" s="10" customFormat="1" ht="114" customHeight="1" x14ac:dyDescent="0.25">
      <c r="A25" s="123" t="s">
        <v>121</v>
      </c>
      <c r="B25" s="128" t="s">
        <v>122</v>
      </c>
      <c r="C25" s="79">
        <v>209</v>
      </c>
      <c r="D25" s="79">
        <v>189</v>
      </c>
      <c r="E25" s="92">
        <f>SUM(C25*INDEX('Comm rate'!$A$6:$B$22,MATCH($B25,'Comm rate'!$A$6:$A$22,0),2))</f>
        <v>146.29999999999998</v>
      </c>
      <c r="F25" s="92">
        <f>SUM(D25*INDEX('Comm rate'!$A$6:$B$22,MATCH($B25,'Comm rate'!$A$6:$A$22,0),2))</f>
        <v>132.29999999999998</v>
      </c>
      <c r="G25" s="192">
        <v>4</v>
      </c>
      <c r="H25" s="192">
        <v>24</v>
      </c>
      <c r="I25" s="193" t="s">
        <v>1</v>
      </c>
      <c r="J25" s="195" t="s">
        <v>168</v>
      </c>
      <c r="K25" s="197" t="s">
        <v>54</v>
      </c>
      <c r="L25" s="197" t="s">
        <v>34</v>
      </c>
      <c r="M25" s="198" t="s">
        <v>177</v>
      </c>
      <c r="N25" s="199" t="s">
        <v>169</v>
      </c>
      <c r="O25" s="200" t="s">
        <v>58</v>
      </c>
      <c r="P25" s="200" t="s">
        <v>24</v>
      </c>
    </row>
    <row r="26" spans="1:16" ht="63" customHeight="1" x14ac:dyDescent="0.2">
      <c r="A26" s="110" t="s">
        <v>124</v>
      </c>
      <c r="B26" s="128" t="s">
        <v>123</v>
      </c>
      <c r="C26" s="79">
        <v>264</v>
      </c>
      <c r="D26" s="79">
        <v>244</v>
      </c>
      <c r="E26" s="92">
        <f>E$25+(0.8*(C26-C$25))</f>
        <v>190.29999999999998</v>
      </c>
      <c r="F26" s="92">
        <f>F$25+(0.8*(D26-D$25))</f>
        <v>176.29999999999998</v>
      </c>
      <c r="G26" s="192"/>
      <c r="H26" s="192"/>
      <c r="I26" s="194"/>
      <c r="J26" s="196"/>
      <c r="K26" s="197"/>
      <c r="L26" s="197"/>
      <c r="M26" s="198"/>
      <c r="N26" s="199"/>
      <c r="O26" s="200"/>
      <c r="P26" s="200"/>
    </row>
    <row r="27" spans="1:16" s="10" customFormat="1" ht="15" customHeight="1" x14ac:dyDescent="0.25">
      <c r="A27" s="172"/>
      <c r="B27" s="173"/>
      <c r="C27" s="173"/>
      <c r="D27" s="173"/>
      <c r="E27" s="173"/>
      <c r="F27" s="173"/>
      <c r="G27" s="173"/>
      <c r="H27" s="173"/>
      <c r="I27" s="173"/>
      <c r="J27" s="173"/>
      <c r="K27" s="173"/>
      <c r="L27" s="173"/>
      <c r="M27" s="173"/>
      <c r="N27" s="173"/>
      <c r="O27" s="173"/>
      <c r="P27" s="174"/>
    </row>
    <row r="28" spans="1:16" s="75" customFormat="1" ht="99" customHeight="1" x14ac:dyDescent="0.25">
      <c r="A28" s="150" t="s">
        <v>160</v>
      </c>
      <c r="B28" s="140" t="s">
        <v>157</v>
      </c>
      <c r="C28" s="152">
        <v>199</v>
      </c>
      <c r="D28" s="153">
        <f>C28-20</f>
        <v>179</v>
      </c>
      <c r="E28" s="154">
        <f>SUM(C28*INDEX('Comm rate'!$A$6:$B$22,MATCH($B28,'Comm rate'!$A$6:$A$22,0),2))</f>
        <v>149.25</v>
      </c>
      <c r="F28" s="154">
        <f>SUM(D28*INDEX('Comm rate'!$A$6:$B$22,MATCH($B28,'Comm rate'!$A$6:$A$22,0),2))</f>
        <v>134.25</v>
      </c>
      <c r="G28" s="140">
        <v>4</v>
      </c>
      <c r="H28" s="140">
        <v>24</v>
      </c>
      <c r="I28" s="140" t="s">
        <v>1</v>
      </c>
      <c r="J28" s="127" t="s">
        <v>53</v>
      </c>
      <c r="K28" s="155" t="s">
        <v>158</v>
      </c>
      <c r="L28" s="156" t="s">
        <v>34</v>
      </c>
      <c r="M28" s="157" t="s">
        <v>170</v>
      </c>
      <c r="N28" s="158" t="s">
        <v>115</v>
      </c>
      <c r="O28" s="159" t="s">
        <v>58</v>
      </c>
      <c r="P28" s="158" t="s">
        <v>24</v>
      </c>
    </row>
    <row r="29" spans="1:16" s="75" customFormat="1" ht="99" customHeight="1" x14ac:dyDescent="0.25">
      <c r="A29" s="150" t="s">
        <v>161</v>
      </c>
      <c r="B29" s="151" t="s">
        <v>162</v>
      </c>
      <c r="C29" s="152">
        <v>249</v>
      </c>
      <c r="D29" s="153">
        <f>C29-20</f>
        <v>229</v>
      </c>
      <c r="E29" s="154">
        <f>SUM(C29*INDEX('Comm rate'!$A$6:$B$22,MATCH($B29,'Comm rate'!$A$6:$A$22,0),2))</f>
        <v>186.75</v>
      </c>
      <c r="F29" s="154">
        <f>SUM(D29*INDEX('Comm rate'!$A$6:$B$22,MATCH($B29,'Comm rate'!$A$6:$A$22,0),2))</f>
        <v>171.75</v>
      </c>
      <c r="G29" s="140">
        <v>4</v>
      </c>
      <c r="H29" s="140">
        <v>24</v>
      </c>
      <c r="I29" s="140" t="s">
        <v>1</v>
      </c>
      <c r="J29" s="127" t="s">
        <v>53</v>
      </c>
      <c r="K29" s="155" t="s">
        <v>159</v>
      </c>
      <c r="L29" s="156" t="s">
        <v>34</v>
      </c>
      <c r="M29" s="157" t="s">
        <v>178</v>
      </c>
      <c r="N29" s="158" t="s">
        <v>115</v>
      </c>
      <c r="O29" s="159" t="s">
        <v>58</v>
      </c>
      <c r="P29" s="158" t="s">
        <v>24</v>
      </c>
    </row>
    <row r="30" spans="1:16" x14ac:dyDescent="0.25">
      <c r="A30" s="125"/>
      <c r="B30" s="129"/>
      <c r="C30" s="130"/>
      <c r="D30" s="131"/>
      <c r="E30" s="132"/>
      <c r="F30" s="131"/>
      <c r="G30" s="131"/>
      <c r="H30" s="131"/>
      <c r="I30" s="133"/>
      <c r="J30" s="134"/>
      <c r="K30" s="135"/>
      <c r="L30" s="135"/>
      <c r="M30" s="135"/>
      <c r="N30" s="135"/>
      <c r="O30" s="135"/>
      <c r="P30" s="135"/>
    </row>
  </sheetData>
  <mergeCells count="44">
    <mergeCell ref="K25:K26"/>
    <mergeCell ref="A22:P22"/>
    <mergeCell ref="A24:P24"/>
    <mergeCell ref="O18:O19"/>
    <mergeCell ref="P18:P19"/>
    <mergeCell ref="L18:L19"/>
    <mergeCell ref="N18:N19"/>
    <mergeCell ref="G18:G19"/>
    <mergeCell ref="H18:H19"/>
    <mergeCell ref="I18:I19"/>
    <mergeCell ref="J18:J19"/>
    <mergeCell ref="K18:K19"/>
    <mergeCell ref="L25:L26"/>
    <mergeCell ref="M25:M26"/>
    <mergeCell ref="N25:N26"/>
    <mergeCell ref="O25:O26"/>
    <mergeCell ref="A1:A2"/>
    <mergeCell ref="C1:D2"/>
    <mergeCell ref="E1:F2"/>
    <mergeCell ref="L7:L8"/>
    <mergeCell ref="I7:I8"/>
    <mergeCell ref="A6:P6"/>
    <mergeCell ref="P7:P8"/>
    <mergeCell ref="O7:O8"/>
    <mergeCell ref="P25:P26"/>
    <mergeCell ref="A15:P15"/>
    <mergeCell ref="A17:P17"/>
    <mergeCell ref="A20:P20"/>
    <mergeCell ref="A27:P27"/>
    <mergeCell ref="A9:P9"/>
    <mergeCell ref="A11:P11"/>
    <mergeCell ref="G12:G14"/>
    <mergeCell ref="H12:H14"/>
    <mergeCell ref="I12:I14"/>
    <mergeCell ref="J12:J14"/>
    <mergeCell ref="K12:K14"/>
    <mergeCell ref="L12:L14"/>
    <mergeCell ref="N12:N14"/>
    <mergeCell ref="O12:O14"/>
    <mergeCell ref="P12:P14"/>
    <mergeCell ref="G25:G26"/>
    <mergeCell ref="H25:H26"/>
    <mergeCell ref="I25:I26"/>
    <mergeCell ref="J25:J2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588E5-CA48-4EB5-AFCB-A6B375FD615A}">
  <sheetPr codeName="Sheet3">
    <tabColor rgb="FFFFFF00"/>
  </sheetPr>
  <dimension ref="A1:Q327"/>
  <sheetViews>
    <sheetView workbookViewId="0">
      <selection activeCell="A28" sqref="A28"/>
    </sheetView>
  </sheetViews>
  <sheetFormatPr defaultColWidth="9.28515625" defaultRowHeight="15" customHeight="1" x14ac:dyDescent="0.2"/>
  <cols>
    <col min="1" max="1" width="141.7109375" style="14" customWidth="1"/>
    <col min="2" max="2" width="13.42578125" style="14" customWidth="1"/>
    <col min="3" max="3" width="8.7109375" style="14" customWidth="1"/>
    <col min="4" max="16384" width="9.28515625" style="14"/>
  </cols>
  <sheetData>
    <row r="1" spans="1:17" ht="23.25" x14ac:dyDescent="0.2">
      <c r="A1" s="118" t="s">
        <v>37</v>
      </c>
    </row>
    <row r="2" spans="1:17" ht="25.5" customHeight="1" x14ac:dyDescent="0.2">
      <c r="A2" s="119" t="s">
        <v>127</v>
      </c>
    </row>
    <row r="3" spans="1:17" s="15" customFormat="1" ht="12.75" x14ac:dyDescent="0.2">
      <c r="A3" s="34"/>
      <c r="B3" s="16"/>
      <c r="C3" s="16"/>
      <c r="D3" s="16"/>
      <c r="E3" s="16"/>
      <c r="F3" s="16"/>
      <c r="G3" s="16"/>
      <c r="H3" s="16"/>
      <c r="I3" s="16"/>
      <c r="J3" s="16"/>
      <c r="K3" s="16"/>
      <c r="L3" s="16"/>
      <c r="M3" s="16"/>
      <c r="N3" s="16"/>
      <c r="O3" s="16"/>
      <c r="P3" s="16"/>
      <c r="Q3" s="16"/>
    </row>
    <row r="4" spans="1:17" s="15" customFormat="1" ht="15.75" x14ac:dyDescent="0.2">
      <c r="A4" s="48" t="s">
        <v>84</v>
      </c>
      <c r="B4" s="16"/>
      <c r="C4" s="16"/>
      <c r="D4" s="16"/>
      <c r="E4" s="16"/>
      <c r="F4" s="16"/>
      <c r="G4" s="16"/>
      <c r="H4" s="16"/>
      <c r="I4" s="16"/>
      <c r="J4" s="16"/>
      <c r="K4" s="16"/>
      <c r="L4" s="16"/>
      <c r="M4" s="16"/>
      <c r="N4" s="16"/>
      <c r="O4" s="16"/>
      <c r="P4" s="16"/>
      <c r="Q4" s="16"/>
    </row>
    <row r="5" spans="1:17" s="15" customFormat="1" ht="12.75" x14ac:dyDescent="0.2">
      <c r="A5" s="34" t="s">
        <v>151</v>
      </c>
      <c r="B5" s="16"/>
      <c r="C5" s="16"/>
      <c r="D5" s="16"/>
      <c r="E5" s="16"/>
      <c r="F5" s="16"/>
      <c r="G5" s="16"/>
      <c r="H5" s="16"/>
      <c r="I5" s="16"/>
      <c r="J5" s="16"/>
      <c r="K5" s="16"/>
      <c r="L5" s="16"/>
      <c r="M5" s="16"/>
      <c r="N5" s="16"/>
      <c r="O5" s="16"/>
      <c r="P5" s="16"/>
      <c r="Q5" s="16"/>
    </row>
    <row r="6" spans="1:17" s="15" customFormat="1" ht="12.75" x14ac:dyDescent="0.2">
      <c r="A6" s="34"/>
      <c r="B6" s="16"/>
      <c r="C6" s="16"/>
      <c r="D6" s="16"/>
      <c r="E6" s="16"/>
      <c r="F6" s="16"/>
      <c r="G6" s="16"/>
      <c r="H6" s="16"/>
      <c r="I6" s="16"/>
      <c r="J6" s="16"/>
      <c r="K6" s="16"/>
      <c r="L6" s="16"/>
      <c r="M6" s="16"/>
      <c r="N6" s="16"/>
      <c r="O6" s="16"/>
      <c r="P6" s="16"/>
      <c r="Q6" s="16"/>
    </row>
    <row r="7" spans="1:17" s="47" customFormat="1" ht="15.75" x14ac:dyDescent="0.25">
      <c r="A7" s="48" t="s">
        <v>27</v>
      </c>
      <c r="B7" s="46"/>
      <c r="C7" s="46"/>
      <c r="D7" s="46"/>
      <c r="E7" s="46"/>
      <c r="F7" s="46"/>
      <c r="G7" s="46"/>
      <c r="H7" s="46"/>
      <c r="I7" s="46"/>
      <c r="J7" s="46"/>
      <c r="K7" s="46"/>
      <c r="L7" s="46"/>
      <c r="M7" s="46"/>
      <c r="N7" s="46"/>
      <c r="O7" s="46"/>
      <c r="P7" s="46"/>
      <c r="Q7" s="46"/>
    </row>
    <row r="8" spans="1:17" s="15" customFormat="1" x14ac:dyDescent="0.2">
      <c r="A8" s="29" t="s">
        <v>128</v>
      </c>
      <c r="B8" s="16"/>
      <c r="C8" s="16"/>
      <c r="D8" s="16"/>
      <c r="E8" s="16"/>
      <c r="F8" s="16"/>
      <c r="G8" s="16"/>
      <c r="H8" s="16"/>
      <c r="I8" s="16"/>
      <c r="J8" s="16"/>
      <c r="K8" s="16"/>
      <c r="L8" s="16"/>
      <c r="M8" s="16"/>
      <c r="N8" s="16"/>
      <c r="O8" s="16"/>
      <c r="P8" s="16"/>
      <c r="Q8" s="16"/>
    </row>
    <row r="9" spans="1:17" s="15" customFormat="1" ht="12.75" x14ac:dyDescent="0.2">
      <c r="A9" s="29" t="s">
        <v>67</v>
      </c>
      <c r="B9" s="16"/>
      <c r="C9" s="16"/>
      <c r="D9" s="16"/>
      <c r="E9" s="16"/>
      <c r="F9" s="16"/>
      <c r="G9" s="16"/>
      <c r="H9" s="16"/>
      <c r="I9" s="16"/>
      <c r="J9" s="16"/>
      <c r="K9" s="16"/>
      <c r="L9" s="16"/>
      <c r="M9" s="16"/>
      <c r="N9" s="16"/>
      <c r="O9" s="16"/>
      <c r="P9" s="16"/>
      <c r="Q9" s="16"/>
    </row>
    <row r="10" spans="1:17" s="15" customFormat="1" ht="12.75" x14ac:dyDescent="0.2">
      <c r="A10" s="36" t="s">
        <v>71</v>
      </c>
    </row>
    <row r="11" spans="1:17" s="17" customFormat="1" ht="15.75" x14ac:dyDescent="0.25">
      <c r="A11" s="36"/>
    </row>
    <row r="12" spans="1:17" s="17" customFormat="1" ht="17.25" customHeight="1" x14ac:dyDescent="0.25">
      <c r="A12" s="48" t="s">
        <v>106</v>
      </c>
    </row>
    <row r="13" spans="1:17" s="15" customFormat="1" ht="41.25" customHeight="1" x14ac:dyDescent="0.2">
      <c r="A13" s="34" t="s">
        <v>107</v>
      </c>
    </row>
    <row r="14" spans="1:17" s="15" customFormat="1" ht="11.25" x14ac:dyDescent="0.2"/>
    <row r="15" spans="1:17" s="15" customFormat="1" ht="15.75" x14ac:dyDescent="0.2">
      <c r="A15" s="48" t="s">
        <v>28</v>
      </c>
    </row>
    <row r="16" spans="1:17" s="15" customFormat="1" ht="25.5" x14ac:dyDescent="0.2">
      <c r="A16" s="34" t="s">
        <v>150</v>
      </c>
    </row>
    <row r="17" spans="1:2" s="15" customFormat="1" ht="12.75" x14ac:dyDescent="0.2">
      <c r="A17" s="34" t="s">
        <v>149</v>
      </c>
    </row>
    <row r="18" spans="1:2" s="15" customFormat="1" ht="38.25" x14ac:dyDescent="0.2">
      <c r="A18" s="34" t="s">
        <v>148</v>
      </c>
    </row>
    <row r="19" spans="1:2" s="15" customFormat="1" ht="25.5" x14ac:dyDescent="0.2">
      <c r="A19" s="34" t="s">
        <v>147</v>
      </c>
    </row>
    <row r="20" spans="1:2" s="15" customFormat="1" ht="15" customHeight="1" x14ac:dyDescent="0.2">
      <c r="A20" s="34"/>
    </row>
    <row r="21" spans="1:2" s="15" customFormat="1" ht="15.75" x14ac:dyDescent="0.2">
      <c r="A21" s="37" t="s">
        <v>5</v>
      </c>
    </row>
    <row r="22" spans="1:2" s="15" customFormat="1" ht="38.25" x14ac:dyDescent="0.2">
      <c r="A22" s="25" t="s">
        <v>146</v>
      </c>
    </row>
    <row r="23" spans="1:2" s="15" customFormat="1" ht="15" customHeight="1" x14ac:dyDescent="0.2">
      <c r="A23" s="100" t="s">
        <v>145</v>
      </c>
    </row>
    <row r="24" spans="1:2" ht="15" customHeight="1" x14ac:dyDescent="0.2">
      <c r="A24" s="28"/>
      <c r="B24" s="20"/>
    </row>
    <row r="25" spans="1:2" ht="15.75" x14ac:dyDescent="0.2">
      <c r="A25" s="37" t="s">
        <v>6</v>
      </c>
      <c r="B25" s="20"/>
    </row>
    <row r="26" spans="1:2" ht="12.75" x14ac:dyDescent="0.2">
      <c r="A26" s="85" t="s">
        <v>50</v>
      </c>
      <c r="B26" s="20"/>
    </row>
    <row r="27" spans="1:2" ht="25.5" x14ac:dyDescent="0.2">
      <c r="A27" s="38" t="s">
        <v>144</v>
      </c>
      <c r="B27" s="20"/>
    </row>
    <row r="28" spans="1:2" ht="15" customHeight="1" x14ac:dyDescent="0.2">
      <c r="A28" s="34"/>
      <c r="B28" s="20"/>
    </row>
    <row r="29" spans="1:2" ht="15" customHeight="1" x14ac:dyDescent="0.25">
      <c r="A29" s="42" t="s">
        <v>129</v>
      </c>
      <c r="B29" s="20"/>
    </row>
    <row r="30" spans="1:2" ht="51" x14ac:dyDescent="0.2">
      <c r="A30" s="43" t="s">
        <v>143</v>
      </c>
      <c r="B30" s="20"/>
    </row>
    <row r="31" spans="1:2" ht="25.5" x14ac:dyDescent="0.2">
      <c r="A31" s="43" t="s">
        <v>142</v>
      </c>
      <c r="B31" s="20"/>
    </row>
    <row r="32" spans="1:2" ht="15" customHeight="1" x14ac:dyDescent="0.2">
      <c r="A32" s="34" t="s">
        <v>130</v>
      </c>
      <c r="B32" s="20"/>
    </row>
    <row r="33" spans="1:4" ht="15" customHeight="1" x14ac:dyDescent="0.2">
      <c r="A33" s="34"/>
      <c r="B33" s="20"/>
    </row>
    <row r="34" spans="1:4" s="15" customFormat="1" ht="15" customHeight="1" x14ac:dyDescent="0.25">
      <c r="A34" s="42" t="s">
        <v>30</v>
      </c>
    </row>
    <row r="35" spans="1:4" s="15" customFormat="1" ht="12.75" x14ac:dyDescent="0.2">
      <c r="A35" s="43" t="s">
        <v>141</v>
      </c>
    </row>
    <row r="36" spans="1:4" s="15" customFormat="1" ht="25.5" x14ac:dyDescent="0.2">
      <c r="A36" s="43" t="s">
        <v>140</v>
      </c>
    </row>
    <row r="37" spans="1:4" s="15" customFormat="1" ht="25.5" x14ac:dyDescent="0.2">
      <c r="A37" s="43" t="s">
        <v>139</v>
      </c>
    </row>
    <row r="38" spans="1:4" s="15" customFormat="1" ht="12.75" x14ac:dyDescent="0.2">
      <c r="A38" s="43" t="s">
        <v>138</v>
      </c>
    </row>
    <row r="39" spans="1:4" s="15" customFormat="1" ht="12.75" x14ac:dyDescent="0.2">
      <c r="A39" s="43" t="s">
        <v>137</v>
      </c>
    </row>
    <row r="40" spans="1:4" s="15" customFormat="1" ht="12.75" x14ac:dyDescent="0.2">
      <c r="A40" s="49" t="s">
        <v>72</v>
      </c>
    </row>
    <row r="41" spans="1:4" s="15" customFormat="1" ht="12.75" x14ac:dyDescent="0.2">
      <c r="A41" s="43"/>
    </row>
    <row r="42" spans="1:4" s="15" customFormat="1" ht="15.75" x14ac:dyDescent="0.2">
      <c r="A42" s="37" t="s">
        <v>2</v>
      </c>
      <c r="B42" s="20"/>
      <c r="C42" s="21"/>
      <c r="D42" s="21"/>
    </row>
    <row r="43" spans="1:4" s="15" customFormat="1" ht="12.75" x14ac:dyDescent="0.2">
      <c r="A43" s="29" t="s">
        <v>108</v>
      </c>
      <c r="B43" s="20"/>
      <c r="C43" s="21"/>
      <c r="D43" s="21"/>
    </row>
    <row r="44" spans="1:4" s="15" customFormat="1" ht="12.75" x14ac:dyDescent="0.2">
      <c r="A44" s="29" t="s">
        <v>109</v>
      </c>
      <c r="B44" s="20"/>
      <c r="C44" s="21"/>
      <c r="D44" s="21"/>
    </row>
    <row r="45" spans="1:4" ht="12.75" x14ac:dyDescent="0.2">
      <c r="A45" s="44"/>
      <c r="B45" s="20"/>
    </row>
    <row r="46" spans="1:4" ht="16.5" customHeight="1" x14ac:dyDescent="0.2">
      <c r="A46" s="39" t="s">
        <v>4</v>
      </c>
      <c r="B46" s="20"/>
    </row>
    <row r="47" spans="1:4" ht="25.5" x14ac:dyDescent="0.2">
      <c r="A47" s="29" t="s">
        <v>136</v>
      </c>
      <c r="B47" s="20"/>
    </row>
    <row r="48" spans="1:4" ht="15" customHeight="1" x14ac:dyDescent="0.2">
      <c r="A48" s="29"/>
      <c r="B48" s="20"/>
    </row>
    <row r="49" spans="1:3" ht="15" customHeight="1" x14ac:dyDescent="0.2">
      <c r="A49" s="37" t="s">
        <v>3</v>
      </c>
      <c r="B49" s="20"/>
    </row>
    <row r="50" spans="1:3" ht="15" customHeight="1" x14ac:dyDescent="0.2">
      <c r="A50" s="36" t="s">
        <v>135</v>
      </c>
      <c r="B50" s="20"/>
    </row>
    <row r="51" spans="1:3" ht="12.75" x14ac:dyDescent="0.2">
      <c r="A51" s="28"/>
      <c r="B51" s="20"/>
    </row>
    <row r="52" spans="1:3" ht="15.75" x14ac:dyDescent="0.2">
      <c r="A52" s="37" t="s">
        <v>26</v>
      </c>
      <c r="C52" s="20"/>
    </row>
    <row r="53" spans="1:3" ht="15" customHeight="1" x14ac:dyDescent="0.2">
      <c r="A53" s="34" t="s">
        <v>117</v>
      </c>
      <c r="B53" s="20"/>
    </row>
    <row r="54" spans="1:3" ht="25.5" x14ac:dyDescent="0.2">
      <c r="A54" s="34" t="s">
        <v>132</v>
      </c>
      <c r="B54" s="20"/>
    </row>
    <row r="55" spans="1:3" ht="12.75" x14ac:dyDescent="0.2">
      <c r="A55" s="34" t="s">
        <v>131</v>
      </c>
      <c r="B55" s="20"/>
    </row>
    <row r="56" spans="1:3" ht="12.75" x14ac:dyDescent="0.2">
      <c r="A56" s="51"/>
      <c r="B56" s="20"/>
    </row>
    <row r="57" spans="1:3" ht="15.75" x14ac:dyDescent="0.2">
      <c r="A57" s="37" t="s">
        <v>36</v>
      </c>
      <c r="B57" s="20"/>
    </row>
    <row r="58" spans="1:3" ht="25.5" x14ac:dyDescent="0.2">
      <c r="A58" s="29" t="s">
        <v>110</v>
      </c>
      <c r="B58" s="20"/>
    </row>
    <row r="59" spans="1:3" ht="15" customHeight="1" x14ac:dyDescent="0.2">
      <c r="A59" s="36" t="s">
        <v>134</v>
      </c>
      <c r="B59" s="22"/>
    </row>
    <row r="60" spans="1:3" ht="15" customHeight="1" x14ac:dyDescent="0.2">
      <c r="A60" s="29"/>
      <c r="B60" s="22"/>
    </row>
    <row r="61" spans="1:3" ht="15" customHeight="1" x14ac:dyDescent="0.2">
      <c r="A61" s="37" t="s">
        <v>25</v>
      </c>
      <c r="B61" s="22"/>
    </row>
    <row r="62" spans="1:3" s="15" customFormat="1" ht="16.5" customHeight="1" x14ac:dyDescent="0.2">
      <c r="A62" s="36" t="s">
        <v>82</v>
      </c>
      <c r="B62" s="20"/>
    </row>
    <row r="63" spans="1:3" ht="25.5" x14ac:dyDescent="0.2">
      <c r="A63" s="36" t="s">
        <v>133</v>
      </c>
      <c r="B63" s="20"/>
    </row>
    <row r="64" spans="1:3" ht="15" customHeight="1" x14ac:dyDescent="0.2">
      <c r="A64" s="37"/>
      <c r="B64" s="23"/>
    </row>
    <row r="65" spans="1:2" ht="15" customHeight="1" x14ac:dyDescent="0.2">
      <c r="A65" s="29"/>
      <c r="B65" s="23"/>
    </row>
    <row r="66" spans="1:2" ht="15" customHeight="1" x14ac:dyDescent="0.2">
      <c r="A66" s="36"/>
      <c r="B66" s="23"/>
    </row>
    <row r="67" spans="1:2" x14ac:dyDescent="0.2">
      <c r="A67" s="29"/>
      <c r="B67" s="24"/>
    </row>
    <row r="68" spans="1:2" ht="15" customHeight="1" x14ac:dyDescent="0.2">
      <c r="A68" s="37"/>
      <c r="B68" s="25"/>
    </row>
    <row r="69" spans="1:2" ht="15" customHeight="1" x14ac:dyDescent="0.2">
      <c r="A69" s="36"/>
      <c r="B69" s="26"/>
    </row>
    <row r="70" spans="1:2" ht="15" customHeight="1" x14ac:dyDescent="0.2">
      <c r="A70" s="40"/>
      <c r="B70" s="24"/>
    </row>
    <row r="71" spans="1:2" ht="15" customHeight="1" x14ac:dyDescent="0.2">
      <c r="A71" s="52"/>
      <c r="B71" s="23"/>
    </row>
    <row r="72" spans="1:2" ht="15" customHeight="1" x14ac:dyDescent="0.2">
      <c r="A72" s="29"/>
      <c r="B72" s="23"/>
    </row>
    <row r="73" spans="1:2" x14ac:dyDescent="0.2">
      <c r="A73" s="29"/>
      <c r="B73" s="24"/>
    </row>
    <row r="74" spans="1:2" ht="15" customHeight="1" x14ac:dyDescent="0.2">
      <c r="A74" s="45"/>
      <c r="B74" s="25"/>
    </row>
    <row r="75" spans="1:2" ht="15" customHeight="1" x14ac:dyDescent="0.2">
      <c r="A75" s="36"/>
      <c r="B75" s="26"/>
    </row>
    <row r="76" spans="1:2" ht="15" customHeight="1" x14ac:dyDescent="0.2">
      <c r="A76" s="40"/>
      <c r="B76" s="24"/>
    </row>
    <row r="77" spans="1:2" x14ac:dyDescent="0.2">
      <c r="A77" s="29"/>
      <c r="B77" s="24"/>
    </row>
    <row r="78" spans="1:2" ht="12.75" x14ac:dyDescent="0.2">
      <c r="A78" s="36"/>
      <c r="B78" s="25"/>
    </row>
    <row r="79" spans="1:2" x14ac:dyDescent="0.2">
      <c r="A79" s="36"/>
      <c r="B79" s="24"/>
    </row>
    <row r="80" spans="1:2" ht="15" customHeight="1" x14ac:dyDescent="0.2">
      <c r="A80" s="36"/>
      <c r="B80" s="25"/>
    </row>
    <row r="81" spans="1:2" ht="12.75" x14ac:dyDescent="0.2">
      <c r="A81" s="36"/>
      <c r="B81" s="23"/>
    </row>
    <row r="82" spans="1:2" ht="12.75" x14ac:dyDescent="0.2">
      <c r="A82" s="36"/>
      <c r="B82" s="23"/>
    </row>
    <row r="83" spans="1:2" ht="12.75" x14ac:dyDescent="0.2">
      <c r="A83" s="36"/>
      <c r="B83" s="23"/>
    </row>
    <row r="84" spans="1:2" ht="12.75" x14ac:dyDescent="0.2">
      <c r="A84" s="36"/>
      <c r="B84" s="23"/>
    </row>
    <row r="85" spans="1:2" ht="12.75" x14ac:dyDescent="0.2">
      <c r="A85" s="36"/>
      <c r="B85" s="23"/>
    </row>
    <row r="86" spans="1:2" ht="15.75" x14ac:dyDescent="0.25">
      <c r="A86" s="41"/>
      <c r="B86" s="23"/>
    </row>
    <row r="87" spans="1:2" ht="15" customHeight="1" x14ac:dyDescent="0.2">
      <c r="A87" s="29"/>
      <c r="B87" s="23"/>
    </row>
    <row r="88" spans="1:2" ht="15" customHeight="1" x14ac:dyDescent="0.2">
      <c r="A88" s="29"/>
      <c r="B88" s="25"/>
    </row>
    <row r="89" spans="1:2" ht="15" customHeight="1" x14ac:dyDescent="0.2">
      <c r="A89" s="37"/>
      <c r="B89" s="28"/>
    </row>
    <row r="90" spans="1:2" ht="15" customHeight="1" x14ac:dyDescent="0.2">
      <c r="A90" s="35"/>
      <c r="B90" s="26"/>
    </row>
    <row r="91" spans="1:2" ht="15" customHeight="1" x14ac:dyDescent="0.2">
      <c r="A91" s="29"/>
      <c r="B91" s="24"/>
    </row>
    <row r="92" spans="1:2" ht="15" customHeight="1" x14ac:dyDescent="0.2">
      <c r="A92" s="36"/>
      <c r="B92" s="26"/>
    </row>
    <row r="93" spans="1:2" ht="15" customHeight="1" x14ac:dyDescent="0.2">
      <c r="A93" s="19"/>
      <c r="B93" s="25"/>
    </row>
    <row r="94" spans="1:2" ht="15" customHeight="1" x14ac:dyDescent="0.2">
      <c r="A94" s="18"/>
      <c r="B94" s="26"/>
    </row>
    <row r="95" spans="1:2" ht="15" customHeight="1" x14ac:dyDescent="0.2">
      <c r="A95" s="23"/>
      <c r="B95" s="25"/>
    </row>
    <row r="96" spans="1:2" ht="15" customHeight="1" x14ac:dyDescent="0.2">
      <c r="A96" s="27"/>
      <c r="B96" s="23"/>
    </row>
    <row r="97" spans="1:2" ht="15" customHeight="1" x14ac:dyDescent="0.2">
      <c r="A97" s="30"/>
      <c r="B97" s="24"/>
    </row>
    <row r="98" spans="1:2" ht="15" customHeight="1" x14ac:dyDescent="0.2">
      <c r="B98" s="23"/>
    </row>
    <row r="99" spans="1:2" ht="15" customHeight="1" x14ac:dyDescent="0.2">
      <c r="B99" s="23"/>
    </row>
    <row r="100" spans="1:2" ht="12.75" x14ac:dyDescent="0.2">
      <c r="B100" s="20"/>
    </row>
    <row r="106" spans="1:2" ht="15" customHeight="1" x14ac:dyDescent="0.2">
      <c r="A106" s="34"/>
      <c r="B106" s="22"/>
    </row>
    <row r="107" spans="1:2" s="15" customFormat="1" ht="16.5" customHeight="1" x14ac:dyDescent="0.2">
      <c r="A107" s="50"/>
      <c r="B107" s="20"/>
    </row>
    <row r="108" spans="1:2" ht="15" customHeight="1" x14ac:dyDescent="0.2">
      <c r="A108" s="51"/>
      <c r="B108" s="20"/>
    </row>
    <row r="109" spans="1:2" ht="15" customHeight="1" x14ac:dyDescent="0.2">
      <c r="B109" s="23"/>
    </row>
    <row r="110" spans="1:2" ht="15" customHeight="1" x14ac:dyDescent="0.2">
      <c r="B110" s="24"/>
    </row>
    <row r="111" spans="1:2" ht="15" customHeight="1" x14ac:dyDescent="0.2">
      <c r="B111" s="25"/>
    </row>
    <row r="112" spans="1:2" ht="15" customHeight="1" x14ac:dyDescent="0.2">
      <c r="B112" s="23"/>
    </row>
    <row r="113" spans="2:2" ht="15" customHeight="1" x14ac:dyDescent="0.2">
      <c r="B113" s="24"/>
    </row>
    <row r="114" spans="2:2" ht="15" customHeight="1" x14ac:dyDescent="0.2">
      <c r="B114" s="25"/>
    </row>
    <row r="115" spans="2:2" ht="15" customHeight="1" x14ac:dyDescent="0.2">
      <c r="B115" s="26"/>
    </row>
    <row r="116" spans="2:2" ht="15" customHeight="1" x14ac:dyDescent="0.2">
      <c r="B116" s="24"/>
    </row>
    <row r="117" spans="2:2" ht="15" customHeight="1" x14ac:dyDescent="0.2">
      <c r="B117" s="25"/>
    </row>
    <row r="118" spans="2:2" ht="15" customHeight="1" x14ac:dyDescent="0.2">
      <c r="B118" s="25"/>
    </row>
    <row r="119" spans="2:2" ht="15" customHeight="1" x14ac:dyDescent="0.2">
      <c r="B119" s="20"/>
    </row>
    <row r="120" spans="2:2" ht="15" customHeight="1" x14ac:dyDescent="0.2">
      <c r="B120" s="20"/>
    </row>
    <row r="121" spans="2:2" ht="15" customHeight="1" x14ac:dyDescent="0.2">
      <c r="B121" s="20"/>
    </row>
    <row r="122" spans="2:2" ht="15" customHeight="1" x14ac:dyDescent="0.2">
      <c r="B122" s="25"/>
    </row>
    <row r="123" spans="2:2" ht="15" customHeight="1" x14ac:dyDescent="0.2">
      <c r="B123" s="23"/>
    </row>
    <row r="124" spans="2:2" ht="15" customHeight="1" x14ac:dyDescent="0.2">
      <c r="B124" s="24"/>
    </row>
    <row r="125" spans="2:2" ht="15" customHeight="1" x14ac:dyDescent="0.2">
      <c r="B125" s="25"/>
    </row>
    <row r="126" spans="2:2" ht="15" customHeight="1" x14ac:dyDescent="0.2">
      <c r="B126" s="23"/>
    </row>
    <row r="127" spans="2:2" ht="15" customHeight="1" x14ac:dyDescent="0.2">
      <c r="B127" s="24"/>
    </row>
    <row r="128" spans="2:2" ht="15" customHeight="1" x14ac:dyDescent="0.2">
      <c r="B128" s="25"/>
    </row>
    <row r="129" spans="2:2" ht="15" customHeight="1" x14ac:dyDescent="0.2">
      <c r="B129" s="23"/>
    </row>
    <row r="130" spans="2:2" ht="15" customHeight="1" x14ac:dyDescent="0.2">
      <c r="B130" s="24"/>
    </row>
    <row r="131" spans="2:2" ht="15" customHeight="1" x14ac:dyDescent="0.2">
      <c r="B131" s="23"/>
    </row>
    <row r="132" spans="2:2" ht="15" customHeight="1" x14ac:dyDescent="0.2">
      <c r="B132" s="23"/>
    </row>
    <row r="133" spans="2:2" ht="15" customHeight="1" x14ac:dyDescent="0.2">
      <c r="B133" s="24"/>
    </row>
    <row r="134" spans="2:2" ht="15" customHeight="1" x14ac:dyDescent="0.2">
      <c r="B134" s="25"/>
    </row>
    <row r="135" spans="2:2" ht="15" customHeight="1" x14ac:dyDescent="0.2">
      <c r="B135" s="26"/>
    </row>
    <row r="136" spans="2:2" ht="15" customHeight="1" x14ac:dyDescent="0.2">
      <c r="B136" s="24"/>
    </row>
    <row r="137" spans="2:2" ht="15" customHeight="1" x14ac:dyDescent="0.2">
      <c r="B137" s="29"/>
    </row>
    <row r="138" spans="2:2" ht="15" customHeight="1" x14ac:dyDescent="0.2">
      <c r="B138" s="25"/>
    </row>
    <row r="139" spans="2:2" ht="15" customHeight="1" x14ac:dyDescent="0.2">
      <c r="B139" s="23"/>
    </row>
    <row r="140" spans="2:2" ht="15" customHeight="1" x14ac:dyDescent="0.2">
      <c r="B140" s="24"/>
    </row>
    <row r="141" spans="2:2" ht="15" customHeight="1" x14ac:dyDescent="0.2">
      <c r="B141" s="26"/>
    </row>
    <row r="142" spans="2:2" ht="15" customHeight="1" x14ac:dyDescent="0.2">
      <c r="B142" s="23"/>
    </row>
    <row r="143" spans="2:2" ht="15" customHeight="1" x14ac:dyDescent="0.2">
      <c r="B143" s="23"/>
    </row>
    <row r="144" spans="2:2" ht="15" customHeight="1" x14ac:dyDescent="0.2">
      <c r="B144" s="23"/>
    </row>
    <row r="145" spans="2:2" ht="15" customHeight="1" x14ac:dyDescent="0.2">
      <c r="B145" s="20"/>
    </row>
    <row r="146" spans="2:2" ht="15" customHeight="1" x14ac:dyDescent="0.2">
      <c r="B146" s="20"/>
    </row>
    <row r="147" spans="2:2" ht="15" customHeight="1" x14ac:dyDescent="0.2">
      <c r="B147" s="20"/>
    </row>
    <row r="148" spans="2:2" ht="15" customHeight="1" x14ac:dyDescent="0.2">
      <c r="B148" s="23"/>
    </row>
    <row r="149" spans="2:2" ht="15" customHeight="1" x14ac:dyDescent="0.2">
      <c r="B149" s="20"/>
    </row>
    <row r="150" spans="2:2" ht="15" customHeight="1" x14ac:dyDescent="0.2">
      <c r="B150" s="26"/>
    </row>
    <row r="151" spans="2:2" ht="15" customHeight="1" x14ac:dyDescent="0.2">
      <c r="B151" s="24"/>
    </row>
    <row r="152" spans="2:2" ht="15" customHeight="1" x14ac:dyDescent="0.2">
      <c r="B152" s="26"/>
    </row>
    <row r="153" spans="2:2" ht="15" customHeight="1" x14ac:dyDescent="0.2">
      <c r="B153" s="23"/>
    </row>
    <row r="154" spans="2:2" ht="15" customHeight="1" x14ac:dyDescent="0.2">
      <c r="B154" s="26"/>
    </row>
    <row r="155" spans="2:2" ht="15" customHeight="1" x14ac:dyDescent="0.2">
      <c r="B155" s="23"/>
    </row>
    <row r="156" spans="2:2" ht="15" customHeight="1" x14ac:dyDescent="0.2">
      <c r="B156" s="26"/>
    </row>
    <row r="157" spans="2:2" ht="15" customHeight="1" x14ac:dyDescent="0.2">
      <c r="B157" s="23"/>
    </row>
    <row r="158" spans="2:2" ht="15" customHeight="1" x14ac:dyDescent="0.2">
      <c r="B158" s="26"/>
    </row>
    <row r="159" spans="2:2" ht="15" customHeight="1" x14ac:dyDescent="0.2">
      <c r="B159" s="24"/>
    </row>
    <row r="160" spans="2:2" ht="15" customHeight="1" x14ac:dyDescent="0.2">
      <c r="B160" s="26"/>
    </row>
    <row r="161" spans="2:2" ht="15" customHeight="1" x14ac:dyDescent="0.2">
      <c r="B161" s="26"/>
    </row>
    <row r="162" spans="2:2" ht="15" customHeight="1" x14ac:dyDescent="0.2">
      <c r="B162" s="26"/>
    </row>
    <row r="163" spans="2:2" ht="15" customHeight="1" x14ac:dyDescent="0.2">
      <c r="B163" s="26"/>
    </row>
    <row r="164" spans="2:2" ht="15" customHeight="1" x14ac:dyDescent="0.2">
      <c r="B164" s="26"/>
    </row>
    <row r="165" spans="2:2" ht="15" customHeight="1" x14ac:dyDescent="0.2">
      <c r="B165" s="26"/>
    </row>
    <row r="166" spans="2:2" ht="15" customHeight="1" x14ac:dyDescent="0.2">
      <c r="B166" s="26"/>
    </row>
    <row r="167" spans="2:2" ht="15" customHeight="1" x14ac:dyDescent="0.2">
      <c r="B167" s="26"/>
    </row>
    <row r="168" spans="2:2" ht="15" customHeight="1" x14ac:dyDescent="0.2">
      <c r="B168" s="26"/>
    </row>
    <row r="169" spans="2:2" ht="15" customHeight="1" x14ac:dyDescent="0.2">
      <c r="B169" s="23"/>
    </row>
    <row r="170" spans="2:2" ht="15" customHeight="1" x14ac:dyDescent="0.2">
      <c r="B170" s="26"/>
    </row>
    <row r="171" spans="2:2" ht="15" customHeight="1" x14ac:dyDescent="0.2">
      <c r="B171" s="23"/>
    </row>
    <row r="172" spans="2:2" ht="15" customHeight="1" x14ac:dyDescent="0.2">
      <c r="B172" s="23"/>
    </row>
    <row r="173" spans="2:2" ht="15" customHeight="1" x14ac:dyDescent="0.2">
      <c r="B173" s="23"/>
    </row>
    <row r="222" ht="31.5" customHeight="1" x14ac:dyDescent="0.2"/>
    <row r="225" ht="20.25" customHeight="1" x14ac:dyDescent="0.2"/>
    <row r="291" ht="31.5" customHeight="1" x14ac:dyDescent="0.2"/>
    <row r="298" ht="31.5" customHeight="1" x14ac:dyDescent="0.2"/>
    <row r="305" ht="31.5" customHeight="1" x14ac:dyDescent="0.2"/>
    <row r="327" ht="31.5" customHeight="1" x14ac:dyDescent="0.2"/>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23"/>
  <sheetViews>
    <sheetView workbookViewId="0">
      <selection activeCell="B17" sqref="B17"/>
    </sheetView>
  </sheetViews>
  <sheetFormatPr defaultRowHeight="15" x14ac:dyDescent="0.25"/>
  <cols>
    <col min="1" max="1" width="16.85546875" style="141" bestFit="1" customWidth="1"/>
    <col min="2" max="2" width="22.42578125" style="144" customWidth="1"/>
  </cols>
  <sheetData>
    <row r="1" spans="1:2" x14ac:dyDescent="0.25">
      <c r="A1" s="148" t="s">
        <v>152</v>
      </c>
      <c r="B1" s="142"/>
    </row>
    <row r="2" spans="1:2" x14ac:dyDescent="0.25">
      <c r="A2" s="148" t="s">
        <v>153</v>
      </c>
      <c r="B2" s="143">
        <v>45551</v>
      </c>
    </row>
    <row r="3" spans="1:2" x14ac:dyDescent="0.25">
      <c r="A3" s="148" t="s">
        <v>156</v>
      </c>
      <c r="B3" s="142">
        <v>2024</v>
      </c>
    </row>
    <row r="5" spans="1:2" ht="30" x14ac:dyDescent="0.25">
      <c r="A5" s="147" t="s">
        <v>154</v>
      </c>
      <c r="B5" s="145" t="s">
        <v>155</v>
      </c>
    </row>
    <row r="6" spans="1:2" x14ac:dyDescent="0.25">
      <c r="A6" s="147" t="s">
        <v>51</v>
      </c>
      <c r="B6" s="146">
        <v>0.7</v>
      </c>
    </row>
    <row r="7" spans="1:2" x14ac:dyDescent="0.25">
      <c r="A7" s="147" t="s">
        <v>68</v>
      </c>
      <c r="B7" s="146">
        <v>0.7</v>
      </c>
    </row>
    <row r="8" spans="1:2" x14ac:dyDescent="0.25">
      <c r="A8" s="147" t="s">
        <v>63</v>
      </c>
      <c r="B8" s="146">
        <v>0.7</v>
      </c>
    </row>
    <row r="9" spans="1:2" x14ac:dyDescent="0.25">
      <c r="A9" s="147" t="s">
        <v>56</v>
      </c>
      <c r="B9" s="146">
        <v>0.7</v>
      </c>
    </row>
    <row r="10" spans="1:2" x14ac:dyDescent="0.25">
      <c r="A10" s="147" t="s">
        <v>79</v>
      </c>
      <c r="B10" s="146">
        <v>0.7</v>
      </c>
    </row>
    <row r="11" spans="1:2" x14ac:dyDescent="0.25">
      <c r="A11" s="147" t="s">
        <v>103</v>
      </c>
      <c r="B11" s="146">
        <v>0.7</v>
      </c>
    </row>
    <row r="12" spans="1:2" x14ac:dyDescent="0.25">
      <c r="A12" s="147" t="s">
        <v>57</v>
      </c>
      <c r="B12" s="146">
        <v>0.7</v>
      </c>
    </row>
    <row r="13" spans="1:2" x14ac:dyDescent="0.25">
      <c r="A13" s="147" t="s">
        <v>60</v>
      </c>
      <c r="B13" s="146">
        <v>0.7</v>
      </c>
    </row>
    <row r="14" spans="1:2" x14ac:dyDescent="0.25">
      <c r="A14" s="147" t="s">
        <v>122</v>
      </c>
      <c r="B14" s="146">
        <v>0.7</v>
      </c>
    </row>
    <row r="15" spans="1:2" x14ac:dyDescent="0.25">
      <c r="A15" s="147" t="s">
        <v>157</v>
      </c>
      <c r="B15" s="146">
        <v>0.75</v>
      </c>
    </row>
    <row r="16" spans="1:2" x14ac:dyDescent="0.25">
      <c r="A16" s="147" t="s">
        <v>162</v>
      </c>
      <c r="B16" s="146">
        <v>0.75</v>
      </c>
    </row>
    <row r="17" spans="1:2" x14ac:dyDescent="0.25">
      <c r="A17" s="147"/>
      <c r="B17" s="146"/>
    </row>
    <row r="18" spans="1:2" x14ac:dyDescent="0.25">
      <c r="A18" s="147"/>
      <c r="B18" s="146"/>
    </row>
    <row r="19" spans="1:2" x14ac:dyDescent="0.25">
      <c r="A19" s="147"/>
      <c r="B19" s="146"/>
    </row>
    <row r="20" spans="1:2" x14ac:dyDescent="0.25">
      <c r="A20" s="147"/>
      <c r="B20" s="146"/>
    </row>
    <row r="21" spans="1:2" x14ac:dyDescent="0.25">
      <c r="A21" s="147"/>
      <c r="B21" s="146"/>
    </row>
    <row r="22" spans="1:2" x14ac:dyDescent="0.25">
      <c r="A22" s="147"/>
      <c r="B22" s="146"/>
    </row>
    <row r="23" spans="1:2" x14ac:dyDescent="0.25">
      <c r="A23" s="147"/>
      <c r="B23" s="14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Company Details</vt:lpstr>
      <vt:lpstr> Day Tours </vt:lpstr>
      <vt:lpstr>Terms &amp; Conditions</vt:lpstr>
      <vt:lpstr>' Day Tours '!_Hlk484003543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Twomey</dc:creator>
  <cp:lastModifiedBy>Zack K</cp:lastModifiedBy>
  <dcterms:created xsi:type="dcterms:W3CDTF">2016-05-30T05:24:11Z</dcterms:created>
  <dcterms:modified xsi:type="dcterms:W3CDTF">2024-09-16T05:43:00Z</dcterms:modified>
  <cp:contentStatus/>
</cp:coreProperties>
</file>